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Невский Минпросвет\"/>
    </mc:Choice>
  </mc:AlternateContent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7" i="1" l="1"/>
  <c r="D384" i="1"/>
  <c r="D346" i="1"/>
  <c r="D307" i="1"/>
  <c r="D218" i="1"/>
  <c r="D175" i="1"/>
  <c r="D126" i="1"/>
  <c r="E87" i="1"/>
  <c r="E390" i="1" s="1"/>
  <c r="E126" i="1"/>
  <c r="E391" i="1" s="1"/>
  <c r="E175" i="1"/>
  <c r="E218" i="1"/>
  <c r="E253" i="1"/>
  <c r="E307" i="1"/>
  <c r="E346" i="1"/>
  <c r="E396" i="1" s="1"/>
  <c r="E384" i="1"/>
  <c r="E392" i="1"/>
  <c r="E393" i="1"/>
  <c r="E394" i="1"/>
  <c r="E397" i="1"/>
  <c r="E395" i="1"/>
  <c r="D253" i="1"/>
  <c r="E398" i="1" l="1"/>
</calcChain>
</file>

<file path=xl/sharedStrings.xml><?xml version="1.0" encoding="utf-8"?>
<sst xmlns="http://schemas.openxmlformats.org/spreadsheetml/2006/main" count="659" uniqueCount="406">
  <si>
    <t>Анкета самодиагностики образовательных организаций</t>
  </si>
  <si>
    <t>Критерии</t>
  </si>
  <si>
    <t>Показатели оценивания</t>
  </si>
  <si>
    <t>Значение показателя</t>
  </si>
  <si>
    <t>Балльная оценка</t>
  </si>
  <si>
    <t>Магистральное направление «Знание»</t>
  </si>
  <si>
    <t>Образовательный процесс</t>
  </si>
  <si>
    <t>обучающиеся не участвуют  в реализации проектной и/или исследовательской деятельности</t>
  </si>
  <si>
    <t>обучающиеся участвуют  в реализации проектной и/или исследовательской деятельности</t>
  </si>
  <si>
    <t>не реализуется профильное обучение</t>
  </si>
  <si>
    <t>реализация 1 профиля или  1 индивидуального учебного плана</t>
  </si>
  <si>
    <t>реализация не менее 2 профилей  или нескольких различных индивидуальных учебных планов</t>
  </si>
  <si>
    <t>реализация не менее 2 профилей  и нескольких различных индивидуальных учебных планов</t>
  </si>
  <si>
    <t>не реализуется</t>
  </si>
  <si>
    <t>100% учителей используют программы учебных предметов, содержание и планируемые результаты которых не ниже соответствующих содержания и планируемых результатов федеральных рабочих программ учебных предметов</t>
  </si>
  <si>
    <t>Обеспеченность учебниками  и учебными пособиями</t>
  </si>
  <si>
    <t>не предусмотрено</t>
  </si>
  <si>
    <t>предусмотрено</t>
  </si>
  <si>
    <t>Углубленное изучение отдельных предметов</t>
  </si>
  <si>
    <t>не реализуется углубленное изучение отдельных предметов</t>
  </si>
  <si>
    <t>нет</t>
  </si>
  <si>
    <t>100% учителей и членов управленческой команды школы соблюдают требования локального акта, регламентирующего формы, порядок, периодичность текущего контроля успеваемости  и промежуточной аттестации обучающихся</t>
  </si>
  <si>
    <t>100% учителей и членов управленческой команды школы соблюдают требования локального акта, регламентирующего внутреннюю систему оценки качества образования</t>
  </si>
  <si>
    <t>да</t>
  </si>
  <si>
    <t>наличие выпускников 11 класса, получивших медаль «За особые успехи  в учении», которые набрали  по одному из предметов ЕГЭ менее 70 баллов</t>
  </si>
  <si>
    <t>отсутствие выпускников 11 класса, получивших медаль  «За особые успехи в учении», которые набрали по одному  из предметов ЕГЭ менее 70 баллов</t>
  </si>
  <si>
    <t>Образовательная организация не входит  в перечень образовательных организаций с признаками необъективных результатов</t>
  </si>
  <si>
    <t>образовательная организация входит в перечень образовательных организаций с признаками необъективных результатов</t>
  </si>
  <si>
    <t>Отсутствие выпускников  9 класса, не получивших аттестаты об основном общем образовании, в общей численности выпускников  9 класса (за предыдущий учебный год)</t>
  </si>
  <si>
    <t>наличие выпускников 9 класса, не получивших аттестаты  об основном общем образовании</t>
  </si>
  <si>
    <t>отсутствие выпускников  9 класса, не получивших аттестаты  об основном общем образовании</t>
  </si>
  <si>
    <t>Отсутствие выпускников  11 класса, не получивших аттестаты о среднем общем образовании, в общей численности выпускников 11 класса  (за предыдущий учебный год)</t>
  </si>
  <si>
    <t>наличие выпускников 11 класса,  не получивших аттестаты  о среднем общем образовании</t>
  </si>
  <si>
    <t>отсутствие выпускников 11 класса,  не получивших аттестаты о среднем общем образовании</t>
  </si>
  <si>
    <t>Обеспечение удовлетворения образовательных интересов  и потребностей обучающихся</t>
  </si>
  <si>
    <t>обучающимся обеспечено менее 3 часов еженедельных занятий внеурочной деятельностью</t>
  </si>
  <si>
    <t>обучающимся обеспечено 3‒4 часа еженедельных занятий внеурочной деятельностью</t>
  </si>
  <si>
    <t>обучающимся обеспечено  не менее 5‒9 часов еженедельных  занятий внеурочной деятельностью</t>
  </si>
  <si>
    <t>отсутствие</t>
  </si>
  <si>
    <t>участие в муниципальном этапе</t>
  </si>
  <si>
    <t>участие в региональном этапе</t>
  </si>
  <si>
    <t>участие в заключительном этапе</t>
  </si>
  <si>
    <t>наличие победителей и(или) призеров муниципального этапа Всероссийской олимпиады школьников</t>
  </si>
  <si>
    <t>наличие победителей и(или) призеров регионального этапа Всероссийской олимпиады школьников</t>
  </si>
  <si>
    <t>наличие победителей и(или) призеров заключительного этапа Всероссийской олимпиады школьников</t>
  </si>
  <si>
    <t>не осуществляется сетевая форма реализации общеобразовательных программ</t>
  </si>
  <si>
    <t>осуществляется сетевая форма реализации общеобразовательных программ</t>
  </si>
  <si>
    <t>Обеспечение условий для организации образования обучающихся  с ограниченными возможностями здоровья  (далее – ОВЗ),  с инвалидностью</t>
  </si>
  <si>
    <t>отсутствие или в процессе разработки</t>
  </si>
  <si>
    <t>разработана, готовы приступить  к реализации</t>
  </si>
  <si>
    <t>реализация в течение 1 года и менее</t>
  </si>
  <si>
    <t>реализация в течение 2 и более лет</t>
  </si>
  <si>
    <t>Разработанность локальных актов (далее ‒ЛА) в части организации образования обучающихся с ОВЗ,  с инвалидностью</t>
  </si>
  <si>
    <t>отсутствие отдельных ЛА  и отсутствие указания в общих ЛА  на особенности организации образования обучающихся с ОВЗ, с инвалидностью</t>
  </si>
  <si>
    <t>разработаны отдельные ЛА,  или есть указание в общих ЛА  на особенности организации образования обучающихся с ОВЗ,  с инвалидностью по отдельным вопросам (не охватывает все вопросы организации образования обучающихся с ОВЗ, с инвалидностью)</t>
  </si>
  <si>
    <t>разработаны отдельные ЛА, или есть указание в общих ЛА на особенности организации образования обучающихся с ОВЗ, с инвалидностью по всем вопросам</t>
  </si>
  <si>
    <t>Кадровое обеспечение оказания психолого- педагогической  и технической помощи обучающимся с ОВЗ,  с инвалидностью</t>
  </si>
  <si>
    <t>не обеспечено</t>
  </si>
  <si>
    <t>обеспечено частично</t>
  </si>
  <si>
    <t>обеспечено полностью</t>
  </si>
  <si>
    <t>Программно-методическое обеспечение обучения  и воспитания по федеральным адаптированным образовательным программам  (при наличии обучающихся  с ОВЗ, с инвалидностью)</t>
  </si>
  <si>
    <t>не разработаны адаптированные основные общеобразовательные программы</t>
  </si>
  <si>
    <t>разработаны адаптированные основные общеобразовательные программы</t>
  </si>
  <si>
    <t>разработаны адаптированные основные общеобразовательные программы и адаптированные дополнительные общеобразовательные программы</t>
  </si>
  <si>
    <t>Обеспечение информационной открытости, доступности информации об организации образования обучающихся  с ОВЗ, с инвалидностью  (за исключением персональной информации, в том числе  о состоянии здоровья обучающихся)</t>
  </si>
  <si>
    <t>данное направление деятельности  не организовано</t>
  </si>
  <si>
    <t>отдельные публикации  на официальном сайте общеобразовательной организации</t>
  </si>
  <si>
    <t>информационный блок  на официальном сайте общеобразовательной организации (информация не обновляется  или обновляется редко)</t>
  </si>
  <si>
    <t>информационный блок  на официальном сайте общеобразовательной организации  с регулярно обновляемой информацией</t>
  </si>
  <si>
    <t>Учебно-дидактическое обеспечение обучения  и воспитания по федеральным адаптированным образовательным программам (при наличии обучающихся  с ОВЗ и в соответствии  с рекомендованными психолого-медико-педагогической комиссией вариантами адаптированных образовательных программ)</t>
  </si>
  <si>
    <t>не обеспечено учебниками в полном объеме</t>
  </si>
  <si>
    <t>обеспечено учебниками в полном объеме</t>
  </si>
  <si>
    <t>обеспечено учебниками и учебными пособиями в полном объеме</t>
  </si>
  <si>
    <t>обеспечено учебниками и учебными пособиями, в том числе специальными дидактическими материалами для обучающихся с ОВЗ, разработанными педагогами общеобразовательной организации</t>
  </si>
  <si>
    <t>Наличие специальных технических средств обучения (далее ‒ТСО) индивидуального  и коллективного пользования (при наличии  в общеобразовательной организации обучающихся  с ОВЗ, с инвалидностью)</t>
  </si>
  <si>
    <t>отсутствие оснащенных ТСО рабочих мест и классов для обучающихся  с ОВЗ, с инвалидностью</t>
  </si>
  <si>
    <t>оснащены ТСО отдельные рабочие места для обучающихся с ОВЗ,  с инвалидностью</t>
  </si>
  <si>
    <t>оснащены ТСО отдельные классы  для обучающихся с ОВЗ,  с инвалидностью</t>
  </si>
  <si>
    <t>оснащены ТСО как отдельные рабочие места, так и отдельные классы для обучающихся с ОВЗ,  с инвалидностью</t>
  </si>
  <si>
    <t>Применение электронных образовательных ресурсов  и дистанционных  образовательных технологий  в образовании обучающихся  с ОВЗ, с инвалидностью  (при наличии обучающихся  с ОВЗ, с инвалидностью)</t>
  </si>
  <si>
    <t>Создание условий  для профессионального развития и совершенствования профессиональных компетенций педагогических работников в части обучения  и воспитания обучающимися  с ОВЗ, с инвалидностью  (за три последних года)</t>
  </si>
  <si>
    <t>менее 50% педагогических работников прошли обучение (за три последних года)</t>
  </si>
  <si>
    <t>не менее 50% педагогических работников прошли обучение  (за три последних года)</t>
  </si>
  <si>
    <t>не менее 80% педагогических работников прошли обучение (за три последних года)</t>
  </si>
  <si>
    <t>100% педагогических работников прошли обучение  (за три последних года)</t>
  </si>
  <si>
    <t>Трансляция опыта образовательной организации в вопросах образования обучающихся  с ОВЗ, с инвалидностью  на семинарах, тренингах, конференциях и иных мероприятиях</t>
  </si>
  <si>
    <t>не проводится</t>
  </si>
  <si>
    <t>проводится эпизодически (отдельные мероприятия)</t>
  </si>
  <si>
    <t>системная работа (цикл мероприятий)</t>
  </si>
  <si>
    <t>Распределение  по уровням</t>
  </si>
  <si>
    <t>Уровень</t>
  </si>
  <si>
    <t>Диапазон</t>
  </si>
  <si>
    <t>Базовый уровень</t>
  </si>
  <si>
    <t>Средний уровень</t>
  </si>
  <si>
    <t>Высокий уровень</t>
  </si>
  <si>
    <t xml:space="preserve">При нулевом значении хотя бы одного из «критических» показателей результат по данному направлению ОБНУЛЯЕТСЯ, уровень соответствия – «НИЖЕ БАЗОВОГО». </t>
  </si>
  <si>
    <t>Магистральное направление «Здоровье»</t>
  </si>
  <si>
    <t>наличие общешкольной программы работы по противодействию  и профилактике вредных привычек</t>
  </si>
  <si>
    <t>Количество школьных просветительских мероприятий по ЗОЖ,  по профилактике курения табака, употребления алкоголя и наркотических средств</t>
  </si>
  <si>
    <t>не осуществляется</t>
  </si>
  <si>
    <t>1‒2 мероприятия за учебный год</t>
  </si>
  <si>
    <t>3‒5 мероприятий за учебный год</t>
  </si>
  <si>
    <t>более 5 мероприятий за учебный год</t>
  </si>
  <si>
    <t>Реализация программы здоровьесбережения</t>
  </si>
  <si>
    <t>наличие отдельных программ здоровьесбережения (в рамках предметного блока, у отдельных преподавателей) и их полноценная реализация</t>
  </si>
  <si>
    <t xml:space="preserve">наличие общешкольной программы здоровьесбережения  и ее полноценная реализация </t>
  </si>
  <si>
    <t>Создание условий для занятий физической культурой  и спортом</t>
  </si>
  <si>
    <t>Наличие в образовательной организации спортивной инфраструктуры для занятий физической культурой  и спортом, в том числе, доступной населению (в том числе на основе договоров сетевого взаимодействия)</t>
  </si>
  <si>
    <t>Диверсификация деятельности школьных спортивных клубов  (далее – ШСК) (по видам спорта)</t>
  </si>
  <si>
    <t>отсутствие ШСК</t>
  </si>
  <si>
    <t>от 1 до 4 видов спорта в ШСК</t>
  </si>
  <si>
    <t>от 5 до 9 видов спорта в ШСК</t>
  </si>
  <si>
    <t>10 и более видов спорта в ШСК</t>
  </si>
  <si>
    <t>Наличие дополнительных образовательных услуг  в области физической культуры  и спорта; доля обучающихся, постоянно посещающих занятия</t>
  </si>
  <si>
    <t>отсутствие дополнительных образовательных услуг в области физической культуры и спорта, или менее 10% обучающихся постоянно посещают занятия</t>
  </si>
  <si>
    <t>от 10% до 19% обучающихся постоянно посещают занятия</t>
  </si>
  <si>
    <t>от 20% до 29% обучающихся постоянно посещают занятия</t>
  </si>
  <si>
    <t>30% и более обучающихся постоянно посещают занятия</t>
  </si>
  <si>
    <t>Участие обучающихся  в массовых физкультурно- спортивных мероприятиях  (в том числе во Всероссийских спортивных соревнованиях школьников «Президентские состязания» и Всероссийских спортивных играх школьников «Президентские спортивные игры»)</t>
  </si>
  <si>
    <t>участие обучающихся  в спортивных мероприятиях  на школьном уровне</t>
  </si>
  <si>
    <t>участие обучающихся  в спортивных мероприятиях  на муниципальном уровне</t>
  </si>
  <si>
    <t>участие обучающихся  в спортивных мероприятиях  на региональном и (или) всероссийском уровнях</t>
  </si>
  <si>
    <t>Наличие победителей и призеров спортивных соревнований  (в том числе во Всероссийских спортивных соревнованиях школьников «Президентские состязания» и Всероссийских спортивных играх школьников «Президентские спортивные игры»)</t>
  </si>
  <si>
    <t>наличие победителей и (или) призеров на муниципальном уровне</t>
  </si>
  <si>
    <t>наличие победителей и (или) призеров на региональном  и (или) всероссийском уровне</t>
  </si>
  <si>
    <t>Доля обучающихся, получивших знак отличия Всероссийского физкультурно-спортивного комплекса «Готов к труду и обороне» (далее ‒ ВФСК «ГТО») в установленном порядке, соответствующий его возрастной категории  на 1 сентября отчетного года</t>
  </si>
  <si>
    <t>отсутствие обучающихся, имеющих знак отличия ВФСК «ГТО», подтвержденный удостоверением</t>
  </si>
  <si>
    <t>менее 10% обучающихся, имеющих знак отличия ВФСК «ГТО», подтвержденный удостоверением</t>
  </si>
  <si>
    <t>от 10 до 29% обучающихся, имеющих знак отличия ВФСК «ГТО», подтвержденный удостоверением</t>
  </si>
  <si>
    <t>30% и более обучающихся, имеющих знак отличия ВФСК «ГТО», подтвержденный удостоверением</t>
  </si>
  <si>
    <t>Магистральное направление «Творчество»</t>
  </si>
  <si>
    <t>Развитие талантов</t>
  </si>
  <si>
    <t>менее 10% обучающихся</t>
  </si>
  <si>
    <t>от 10% до 49% обучающихся</t>
  </si>
  <si>
    <t>от 50% до 76% обучающихся</t>
  </si>
  <si>
    <t>77% и более обучающихся</t>
  </si>
  <si>
    <t>Реализация дополнительных общеобразовательных программ</t>
  </si>
  <si>
    <t>отсутствие программ или программы  по 1-2 направленностям</t>
  </si>
  <si>
    <t>программы разработаны и реализуются  по 3 направленностям</t>
  </si>
  <si>
    <t>программы разработаны и реализуются  по 4-5 направленностям</t>
  </si>
  <si>
    <t>программы разработаны и реализуются  по 6 направленностям</t>
  </si>
  <si>
    <t>Наличие технологических кружков на базе общеобразовательной организации и/или в рамках сетевого взаимодействия</t>
  </si>
  <si>
    <t>1 технологический кружок</t>
  </si>
  <si>
    <t>2 технологических кружка</t>
  </si>
  <si>
    <t>3 и более технологических кружка</t>
  </si>
  <si>
    <t>Участие обучающихся  в конкурсах, фестивалях, олимпиадах (кроме Всероссийской олимпиады школьников), конференциях</t>
  </si>
  <si>
    <t>участие обучающихся в школьных конкурсах, фестивалях, олимпиадах, конференциях</t>
  </si>
  <si>
    <t>участие обучающихся в конкурсах, фестивалях, олимпиадах, конференциях на муниципальном уровне</t>
  </si>
  <si>
    <t>участие обучающихся  в конкурсах, фестивалях, олимпиадах, конференциях  на региональном и (или) всероссийском уровне</t>
  </si>
  <si>
    <t>Наличие победителей  и призеров различных олимпиад (кроме ВСОШ), смотров, конкурсов, конференций</t>
  </si>
  <si>
    <t>наличие победителей и (или) призеров конкурсов, фестивалей, олимпиад, конференций на муниципальном уровне</t>
  </si>
  <si>
    <t>наличие победителей и (или) призеров конкурсов, фестивалей, олимпиад, конференций на региональном уровне</t>
  </si>
  <si>
    <t>наличие победителей и (или) призеров конкурсов, фестивалей, олимпиад, конференций на всероссийском уровне</t>
  </si>
  <si>
    <t>Сетевая форма реализации дополнительных общеобразовательных программ (организации культуры и искусств, кванториумы, мобильные кванториумы, ДНК,  «IT- кубы», «Точки роста», экостанции, ведущие предприятия региона, профессиональные образовательные организации и образовательные организации высшего образования и др.)</t>
  </si>
  <si>
    <t>сетевая форма реализации дополнительных общеобразовательных программ  с 1 организацией</t>
  </si>
  <si>
    <t>сетевая форма реализации дополнительных общеобразовательных программ  с 2 и более организациями</t>
  </si>
  <si>
    <t>Школьные творческие объединения</t>
  </si>
  <si>
    <t>1‒2 объединения</t>
  </si>
  <si>
    <t>3‒4 объединения</t>
  </si>
  <si>
    <t>5 и более объединений</t>
  </si>
  <si>
    <t>Функционирование школьного театра</t>
  </si>
  <si>
    <t>функционирование школьного театра</t>
  </si>
  <si>
    <t>Функционирование школьного музея</t>
  </si>
  <si>
    <t>функционирование школьного музея</t>
  </si>
  <si>
    <t>Функционирование школьного хора</t>
  </si>
  <si>
    <t>функционирование школьного хора</t>
  </si>
  <si>
    <t>Функционирование школьного медиацентра (телевидение, газета, журнал и др.)</t>
  </si>
  <si>
    <t>функционирование школьного медиацентра</t>
  </si>
  <si>
    <t>Доля обучающихся, являющихся членами школьных творческих объединений, от общего количества обучающихся  в организации</t>
  </si>
  <si>
    <t>от 10% до 29% обучающихся</t>
  </si>
  <si>
    <t>30% и более обучающихся</t>
  </si>
  <si>
    <t>Количество мероприятий школьных творческих объединений: концерты, спектакли, выпуски газет,журналов и т. д.  (для каждого школьного творческого объединения)</t>
  </si>
  <si>
    <t>менее 2 в год (для каждого школьного творческого объединения)</t>
  </si>
  <si>
    <t>2 в год (для каждого школьного творческого объединения)</t>
  </si>
  <si>
    <t>более 2 в год (для каждого школьного творческого объединения)</t>
  </si>
  <si>
    <t>Магистральное направление «Воспитание»</t>
  </si>
  <si>
    <t>Организация воспитательной деятельности</t>
  </si>
  <si>
    <t>Взаимодействие образовательной организации  и родителей в процессе реализации рабочей программы воспитания</t>
  </si>
  <si>
    <t>осуществляется с использованием регламентированных форм взаимодействия</t>
  </si>
  <si>
    <t>осуществляется с использованием регламентированных и неформальных форм взаимодействия</t>
  </si>
  <si>
    <t>трансляция опыта по организации взаимодействия образовательной организации и родителей в процессе реализации рабочей программы воспитания</t>
  </si>
  <si>
    <t>Наличие школьной символики (флаг школы, гимн школы, эмблема школы, элементы школьного костюма и т. п.)</t>
  </si>
  <si>
    <t>наличие школьной символики (флаг школы, гимн школы, эмблема школы, элементы школьного костюма и т.п.)</t>
  </si>
  <si>
    <t>Реализация программ краеведения и школьного туризма</t>
  </si>
  <si>
    <t>не реализуются программы краеведения  и школьного туризма</t>
  </si>
  <si>
    <t>реализуется 1 программа краеведения или школьного туризма</t>
  </si>
  <si>
    <t>реализуются 1 программа краеведения  и 1 программа школьного туризма</t>
  </si>
  <si>
    <t>реализуются программы по каждому  из направлений (краеведение  и школьный туризм), причем по одному из направлений более 1 программы</t>
  </si>
  <si>
    <t>Организация летних тематических смен  в школьном лагере</t>
  </si>
  <si>
    <t>наличие</t>
  </si>
  <si>
    <t>Ученическое самоуправление, волонтерское движение</t>
  </si>
  <si>
    <t>Наличие первичного отделения РДДМ «Движение первых»</t>
  </si>
  <si>
    <t>Наличие центра детских инициатив, пространства ученического самоуправления</t>
  </si>
  <si>
    <t>Участие в реализации проекта «Орлята России» (при реализации начального  общего образования)</t>
  </si>
  <si>
    <t>участие в проекте</t>
  </si>
  <si>
    <t>Наличие представительств детских и молодежных общественных объединений («Юнармия», «Большая перемена» и др.)</t>
  </si>
  <si>
    <t>Участие обучающихся  в волонтерском движении  (при реализации основного общего и (или) среднего общего образования)</t>
  </si>
  <si>
    <t>обучающиеся не участвуют  в волонтерском движении</t>
  </si>
  <si>
    <t>обучающиеся участвуют  в волонтерском движении</t>
  </si>
  <si>
    <t>Наличие школьных военно- патриотических клубов</t>
  </si>
  <si>
    <t>Магистральное направление «Профориентация»</t>
  </si>
  <si>
    <t>Сопровождение выбора профессии</t>
  </si>
  <si>
    <t>Определение заместителя директора, ответственного  за реализацию профориентационной деятельности</t>
  </si>
  <si>
    <t>Наличие соглашений с региональными предприятиями/организациями, оказывающими содействие  в реализации профориентационных мероприятий</t>
  </si>
  <si>
    <t>Наличие профильных предпрофессиональных классов (инженерные, медицинские,  космические, IT, педагогические, предпринимательские и др.)</t>
  </si>
  <si>
    <t>Наличие и использование дополнительных материалов  по профориентации, в том числе мультимедийных, в учебных предметах общеобразовательного цикла</t>
  </si>
  <si>
    <t>Посещение обучающимися экскурсий  на предприятиях</t>
  </si>
  <si>
    <t>Участие обучающихся в моделирующих профессиональных пробах (онлайн)  и тестированиях</t>
  </si>
  <si>
    <t>Посещение обучающимися экскурсий в организациях СПО и ВО</t>
  </si>
  <si>
    <t>Посещение обучающимися профессиональных проб на региональных площадках</t>
  </si>
  <si>
    <t>Посещение обучающимися занятий  по программам дополнительного образования, в том числе кружков, секций и др., направленных  на профориентацию</t>
  </si>
  <si>
    <t>Прохождение обучающимися профессионального обучения  по программам профессиональной подготовки по профессиям рабочих  и должностям служащих</t>
  </si>
  <si>
    <t>Проведение родительских собраний  на тему профессиональной ориентации,  в том числе о кадровых потребностях современного рынка труда</t>
  </si>
  <si>
    <t>Участие обучающихся 6‒11 классов  в мероприятиях проекта «Билет  в будущее»</t>
  </si>
  <si>
    <t>Участие обучающихся в чемпионатах  по профессиональному мастерству</t>
  </si>
  <si>
    <t>Ключевое условие «Учитель. Школьная команда»</t>
  </si>
  <si>
    <t>Условия педагогического труда</t>
  </si>
  <si>
    <t>Использование единых подходов  к штатному расписанию (количество административного персонала  на контингент, узкие специалисты)</t>
  </si>
  <si>
    <t>единые подходы к штатному расписанию в организации  не используются</t>
  </si>
  <si>
    <t>в организации используются единые подходы к штатному расписанию</t>
  </si>
  <si>
    <t>Предусмотрены меры материального и нематериального стимулирования (разработан школьный локальный акт о системе материального  и нематериального стимулирования, соблюдаются требования локального акта)</t>
  </si>
  <si>
    <t>не предусмотрены меры материального  и нематериального стимулирования</t>
  </si>
  <si>
    <t>предусмотрены меры материального и нематериального стимулирования</t>
  </si>
  <si>
    <t>Методическое сопровождение педагогических кадров. Система наставничества.</t>
  </si>
  <si>
    <t>менее 20% учителей прошли диагностику профессиональных компетенций</t>
  </si>
  <si>
    <t>не менее 20% учителей прошли диагностику профессиональных компетенций</t>
  </si>
  <si>
    <t>не менее 80% учителей прошли диагностику профессиональных компетенций</t>
  </si>
  <si>
    <t>Доля учителей, для которых  по результатам диагностики разработаны индивидуальные образовательные маршруты</t>
  </si>
  <si>
    <t>менее 3 % учителей</t>
  </si>
  <si>
    <t>от 3% до 4% учителей</t>
  </si>
  <si>
    <t>от 5% до 9% учителей</t>
  </si>
  <si>
    <t xml:space="preserve">10% учителей и более </t>
  </si>
  <si>
    <t>Развитие  и повышение квалификации</t>
  </si>
  <si>
    <t>менее 50% педагогических работников</t>
  </si>
  <si>
    <t>не менее 50% педагогических работников</t>
  </si>
  <si>
    <t>не менее 60% педагогических работников</t>
  </si>
  <si>
    <t>не менее 80% педагогических работников</t>
  </si>
  <si>
    <t>Доля педагогических работников, прошедших обучение по программам повышения квалификации  по инструментам ЦОС, размещенным в Федеральном реестре дополнительных профессиональных программ педагогического образования  (за три последних года)</t>
  </si>
  <si>
    <t>Доля педагогических работников и управленческих кадров, прошедших обучение по программам повышения квалификации в сфере воспитания  (за три последних года)</t>
  </si>
  <si>
    <t>Повышение квалификации штатных педагогов- психологов по программам, размещенным в Федеральном реестре дополнительных профессиональных программ педагогического образования (за три последних года)</t>
  </si>
  <si>
    <t>100% штатных педагогов- психологов</t>
  </si>
  <si>
    <t>Повышение квалификации управленческой команды по программам из Федерального реестра образовательных программ дополнительного профессионального образования (за три последних года)</t>
  </si>
  <si>
    <t>1 представитель управленческой команды</t>
  </si>
  <si>
    <t>не менее 50% управленческой команды</t>
  </si>
  <si>
    <t>100% управленческой команды</t>
  </si>
  <si>
    <t>Обеспечение условий для обучения учителей по дополнительным профессиональным программам, направленных на формирование  у обучающихся навыков, обеспечивающих технологический суверенитет страны (математика, физика, информатика, химия, биология) (за три последних года)</t>
  </si>
  <si>
    <t>один учитель из числа учителей-предметников, преподающих математику, физику, информатику, химию, биологию, прошел обучение  по программам, направленным на формирование у обучающихся навыков, обеспечивающих технологический суверенитет страны</t>
  </si>
  <si>
    <t>более одного учителя  из числа учителей- предметников, преподающих математику, физику, информатику, химию, биологию, прошли обучение по программам, направленным на формирование у обучающихся навыков, обеспечивающих технологический суверенитет страны</t>
  </si>
  <si>
    <t>Участие педагогов  в конкурсном движении</t>
  </si>
  <si>
    <t>неучастие</t>
  </si>
  <si>
    <t>участие на муниципальном уровне</t>
  </si>
  <si>
    <t>участие на региональном уровне</t>
  </si>
  <si>
    <t>участие на всероссийском уровне</t>
  </si>
  <si>
    <t>Наличие среди педагогов победителей  и призеров конкурсов</t>
  </si>
  <si>
    <t>наличие среди педагогов победителей и призеров конкурсов на муниципальном уровне</t>
  </si>
  <si>
    <t>наличие среди педагогов победителей и призеров конкурсов на региональном уровне</t>
  </si>
  <si>
    <t>наличие среди педагогов победителей и призеров конкурсов на всероссийском уровне</t>
  </si>
  <si>
    <t>Организация психолого- педагогического сопровождения</t>
  </si>
  <si>
    <t>менее 70% обучающихся</t>
  </si>
  <si>
    <t>от 70% до 79% обучающихся</t>
  </si>
  <si>
    <t>от 80% до 89% обучающихся</t>
  </si>
  <si>
    <t>90% обучающихся и более</t>
  </si>
  <si>
    <t>Наличие локальных актов по организации психолого- педагогического сопровождения участников образовательных отношений</t>
  </si>
  <si>
    <t>Наличие в штате общеобразовательной организации социального педагога, обеспечивающего оказание помощи целевым группам обучающихся</t>
  </si>
  <si>
    <t>Наличие в штате общеобразовательной организации учителя- дефектолога, обеспечивающего оказание помощи целевым группам обучающихся</t>
  </si>
  <si>
    <t>Наличие в штате общеобразовательной организации учителя-логопеда, обеспечивающего оказание помощи целевым группам обучающихся</t>
  </si>
  <si>
    <t>Наличие в организации отдельного кабинета педагога-психолога</t>
  </si>
  <si>
    <t>наличие в организации отдельного кабинета педагога-психолога с автоматизированным рабочим местом</t>
  </si>
  <si>
    <t>Формирование психологически благоприятного школьного климата</t>
  </si>
  <si>
    <t>реализуется в виде отдельных мероприятий и (или) индивидуальных консультаций отдельных участников образовательных отношений (обучающихся, родителей, педагогов)</t>
  </si>
  <si>
    <t>Формирование психологически благоприятного школьного пространства для обучающихся</t>
  </si>
  <si>
    <t>отсутствие специальных тематических зон</t>
  </si>
  <si>
    <t>выделение и оснащение тематических пространств  для обучающихся (зона общения, игровая зона, зона релаксации  и иное)</t>
  </si>
  <si>
    <t>Наличие в кабинете педагога- психолога оборудованных зон (помещений) для проведения индивидуальных и групповых консультаций, психологической разгрузки, коррекционно-развивающей работы</t>
  </si>
  <si>
    <t>наличие специальных тематических зон</t>
  </si>
  <si>
    <t>Формирование психологически благоприятного школьного пространства для педагогов</t>
  </si>
  <si>
    <t>выделение и оснащение тематического пространства (помещения) для отдыха  и эмоционального восстановления педагогов</t>
  </si>
  <si>
    <t>Профилактика травли  в образовательной среде</t>
  </si>
  <si>
    <t>реализуется психолого- педагогическая программа и (или) комплекс мероприятий по профилактике травли</t>
  </si>
  <si>
    <t>Профилактика девиантного поведения обучающихся</t>
  </si>
  <si>
    <t>реализуется психолого- педагогическая программа  и (или) комплекс мероприятий по профилактике девиантного поведения</t>
  </si>
  <si>
    <t xml:space="preserve"> При нулевом значении хотя бы одного из «критических» показателей результат по данному ключевому условию ОБНУЛЯЕТСЯ, уровень соответствия – «НИЖЕ БАЗОВОГО».          </t>
  </si>
  <si>
    <t>Ключевое условие «Образовательная среда»</t>
  </si>
  <si>
    <t>ЦОС (поддержка всех активностей)</t>
  </si>
  <si>
    <t>не используется</t>
  </si>
  <si>
    <t>100% педагогических работников зарегистрированы на платформе ФГИС «Моя школа»</t>
  </si>
  <si>
    <t>не менее 30% педагогических работников используют сервисы и подсистему «Библиотека ЦОК»  ФГИС «Моя школа»</t>
  </si>
  <si>
    <t>отсутствие регистрации образовательной организации</t>
  </si>
  <si>
    <t>наличие регистрации образовательной организации на платформе и созданной структуры образовательной организации</t>
  </si>
  <si>
    <t>не менее 95% обучающихся и педагогов зарегистрированы на платформе «Сферум»</t>
  </si>
  <si>
    <t>100% педагогических работников включены в сетевые профессиональные сообщества  по обмену педагогическим опытом и активно используют платформу «Сферум»</t>
  </si>
  <si>
    <t>Оснащение образовательной организации IT- оборудованием  в соответствии с Методическими рекомендациями по вопросам размещения оборудования, поставляемого в целях обеспечения образовательных организаций материально- технической базой  для внедрения ЦОС</t>
  </si>
  <si>
    <t>не соответствует</t>
  </si>
  <si>
    <t>частично соответствует</t>
  </si>
  <si>
    <t>соответствует в полной мере</t>
  </si>
  <si>
    <t>100% IT-оборудования используется в образовательной деятельности  в соответствии с Методическими рекомендациями по вопросам использования в образовательном процессе оборудования, поставляемого в целях обеспечения образовательных организаций материально-технической базой для внедрения ЦОС</t>
  </si>
  <si>
    <t>Эксплуатация информационной  системы управления образовательной организацией</t>
  </si>
  <si>
    <t>управление образовательной организацией осуществляется  с использованием информационной системы</t>
  </si>
  <si>
    <t>информационная система управления образовательной организацией интегрирована  с региональными информационными системами</t>
  </si>
  <si>
    <t>Организация внутришкольного пространства</t>
  </si>
  <si>
    <t>Наличие в образовательной организации пространства для учебных и неучебных занятий, творческих дел</t>
  </si>
  <si>
    <t>Функционирование школьного библиотечного информационного центра</t>
  </si>
  <si>
    <t>не функционирует школьный библиотечный информационный центр</t>
  </si>
  <si>
    <t>создан и функционирует школьный библиотечный информационный центр</t>
  </si>
  <si>
    <t>Функционирование школы полного дня</t>
  </si>
  <si>
    <t>Реализация модели «Школа полного дня» на основе интеграции урочной  и внеурочной деятельности обучающихся, программ дополнительного образования детей, включая пребывание в группах продленного дня</t>
  </si>
  <si>
    <t>Реализация государственно- общественного управления</t>
  </si>
  <si>
    <t>Сформированы коллегиальные органы управления в соответствии  с Федеральным законом  «Об образовании в Российской Федерации», предусмотренные уставом образовательной организации</t>
  </si>
  <si>
    <t>Функционирование управляющего совета образовательной организации</t>
  </si>
  <si>
    <t>Магистральное направление/ Ключевое условие</t>
  </si>
  <si>
    <t>Знание</t>
  </si>
  <si>
    <t>15‒28</t>
  </si>
  <si>
    <t>29‒39</t>
  </si>
  <si>
    <t>40‒53</t>
  </si>
  <si>
    <t>Здоровье</t>
  </si>
  <si>
    <t>7‒12</t>
  </si>
  <si>
    <t>13‒19</t>
  </si>
  <si>
    <t>20‒22</t>
  </si>
  <si>
    <t>Творчество</t>
  </si>
  <si>
    <t>9‒16</t>
  </si>
  <si>
    <t>17‒24</t>
  </si>
  <si>
    <t>25‒29</t>
  </si>
  <si>
    <t>Воспитание</t>
  </si>
  <si>
    <t>10‒15</t>
  </si>
  <si>
    <t>16‒19</t>
  </si>
  <si>
    <t>Профориентация</t>
  </si>
  <si>
    <t>5‒7</t>
  </si>
  <si>
    <t>8‒11</t>
  </si>
  <si>
    <t>12‒14</t>
  </si>
  <si>
    <t>Учитель. Школьная команда</t>
  </si>
  <si>
    <t>11‒17</t>
  </si>
  <si>
    <t>18‒27</t>
  </si>
  <si>
    <t>28‒32</t>
  </si>
  <si>
    <t>Школьный климат</t>
  </si>
  <si>
    <t>6‒13</t>
  </si>
  <si>
    <t>14‒16</t>
  </si>
  <si>
    <t>17‒19</t>
  </si>
  <si>
    <t>Образовательная среда</t>
  </si>
  <si>
    <t>9‒12</t>
  </si>
  <si>
    <t>13‒15</t>
  </si>
  <si>
    <t>ИТОГ</t>
  </si>
  <si>
    <t xml:space="preserve"> </t>
  </si>
  <si>
    <t>не менее 95% педагогических работников используют сервисы и подсистему «Библиотека ЦОК» ФГИС «Моя школа»</t>
  </si>
  <si>
    <t>не менее 50% учителей прошли диагностику профессиональных компетенций</t>
  </si>
  <si>
    <t>Организация просветительской деятельности, направленной на формирование здорового образа жизни (далее – ЗОЖ), профилактика табакокурения, употребления алкоголя  и наркотических средств. («критический» показатель)</t>
  </si>
  <si>
    <t>Обеспечение бесплатным горячим питанием учащихся начальных классов («критический» показатель для образовательных организаций, реализующих образовательные программы начального общего образования)</t>
  </si>
  <si>
    <t>Здоровьесберегающая среда</t>
  </si>
  <si>
    <t>100% обучающихся начальных классов обеспечены горячим питанием</t>
  </si>
  <si>
    <t>72‒123</t>
  </si>
  <si>
    <t>Дополнительное условие: отсутствуют магистральные направления  и ключевые условия,  по которым набрано 0 баллов  (если не выполнено,  то школа соответствует уровню «ниже базового»)</t>
  </si>
  <si>
    <t>124‒173</t>
  </si>
  <si>
    <t>Дополнительное условие: по каждому магистральному направлению  и каждому ключевому условию набрано  не менее 50% баллов (если не выполнено,  то школа соответствует базовому уровню)</t>
  </si>
  <si>
    <t>174‒210</t>
  </si>
  <si>
    <t>Дополнительное условие: по каждому магистральному направлению  и каждому ключевому условию набрано  не менее 50% баллов (если не выполнено,  то школа соответствует среднему уровню)</t>
  </si>
  <si>
    <t xml:space="preserve">Распределение по уровням </t>
  </si>
  <si>
    <t>Отсутствие выпускников  11 класса, получивших медаль «За особые успехи  в учении», которые набрали по одному из предметов ЕГЭ менее 70 баллов (при реализации среднего общего образования)</t>
  </si>
  <si>
    <t>Реализация программы (плана) мероприятий по обеспечению доступности и качества образования обучающихся  с ОВЗ, с инвалидностью  (или развития инклюзивного образования и т.п.)</t>
  </si>
  <si>
    <t>углубленное изучение одного или более предметов реализуется не менее чем в одном классе в трех и более параллелях со 2 по 9 класс</t>
  </si>
  <si>
    <t>углубленное изучение одного или более предметов реализуется не менее чем в одном классе в двух параллелях со 2 по 9 класс</t>
  </si>
  <si>
    <t>углубленное изучение одного или более предметов реализуется не менее чем в одном классе одной из параллелей со 2 по 9 класс</t>
  </si>
  <si>
    <t>Функционирование объективной внутренней системы оценки качества образования</t>
  </si>
  <si>
    <t>образовательная организация не входит в перечень образовательных организаций с признаками необъективных результатов по итогам предыдущего учебного года</t>
  </si>
  <si>
    <t>образовательная организация не входит в перечень образовательных организаций с признаками необъективных результатов по итогам двух предыдущих учебных годов</t>
  </si>
  <si>
    <t>обучающимся обеспечено 10 часов еженедельных занятий внеурочной деятельностью</t>
  </si>
  <si>
    <t>реализуется психолого-педагогическая программа и (или) комплекс мероприятий для каждой из целевых групп обучающихся</t>
  </si>
  <si>
    <t>наличие педагога-психолога  в качестве внешнего совместителя и (или) привлеченного в рамках сетевого взаимодействия и (или) штатного специалиста</t>
  </si>
  <si>
    <t>Итог</t>
  </si>
  <si>
    <t>Результат самообследования</t>
  </si>
  <si>
    <t>Планирование оценочных процедур с учетом графиков проведения федеральных и региональных (при наличии) оценочных процедур (сводный график оценочных процедур размещен на официальном сайте школы)</t>
  </si>
  <si>
    <t>Участие обучающихся во Всероссийской олимпиаде школьников</t>
  </si>
  <si>
    <t>Наличие победителей и призеров этапов Всероссийской олимпиады школьников</t>
  </si>
  <si>
    <t>Применение электронных образовательных ресурсов из федерального перечня</t>
  </si>
  <si>
    <t>Самоана-лиз</t>
  </si>
  <si>
    <r>
      <t>Реализация учебно-исследовательской и проектной деятельности</t>
    </r>
    <r>
      <rPr>
        <b/>
        <i/>
        <sz val="10"/>
        <color theme="1"/>
        <rFont val="Times New Roman"/>
        <family val="1"/>
        <charset val="204"/>
      </rPr>
      <t xml:space="preserve"> («критический» показатель)</t>
    </r>
  </si>
  <si>
    <r>
      <t xml:space="preserve">Реализация учебных планов одного или нескольких профилей обучения и (или) индивидуальных учебных планов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</si>
  <si>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 xml:space="preserve">Реализация федеральных рабочих программ по учебным предметам  (1‒11 классы) </t>
    </r>
    <r>
      <rPr>
        <b/>
        <i/>
        <sz val="10"/>
        <color theme="1"/>
        <rFont val="Times New Roman"/>
        <family val="1"/>
        <charset val="204"/>
      </rPr>
      <t>(«критический» показатель)  (с 1 сентября 2023 года)</t>
    </r>
  </si>
  <si>
    <r>
      <t xml:space="preserve">Реализация и соблюдение требований локального акта, регламентирующего формы, порядок, периодичность текущего контроля успеваемости  и промежуточной аттестации обучающихся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</si>
  <si>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 xml:space="preserve">Реализация и соблюдение требований локального акта, регламентирующего внутреннюю систему оценки качества образования 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</si>
  <si>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 xml:space="preserve">Реализация рабочих программ курсов внеурочной деятельности, в том числе курса «Разговоры о важном»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</si>
  <si>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 xml:space="preserve">Доля обучающихся, охваченных дополнительным образованием в общей численности обучающихся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</si>
  <si>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 xml:space="preserve">Функционирование школьных творческих объединений (школьный театр, школьный музей, школьный музыкальный коллектив, школьный медиацентр (телевидение, газета, журнал)  и др.)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</si>
  <si>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 xml:space="preserve">Использование государственных символов при обучении и воспитании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</si>
  <si>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 xml:space="preserve">Реализация рабочей программы воспитания, в том числе  для обучающихся с ОВЗ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</si>
  <si>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 xml:space="preserve">Реализация календарного плана воспитательной работы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</si>
  <si>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 xml:space="preserve">Функционирование Совета родителей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</si>
  <si>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 xml:space="preserve">Наличие советника директора  по воспитанию и взаимодействию  с детскими общественными объединениями </t>
    </r>
    <r>
      <rPr>
        <b/>
        <i/>
        <sz val="10"/>
        <color theme="1"/>
        <rFont val="Times New Roman"/>
        <family val="1"/>
        <charset val="204"/>
      </rPr>
      <t>(«критический» показатель)  (с 1 сентября 2023 года)</t>
    </r>
  </si>
  <si>
    <r>
      <t xml:space="preserve">Функционирование Совета обучающихся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</si>
  <si>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 xml:space="preserve">Реализация утвержденного календарного плана  профориентационной деятельности  в школе (в соответствии  с календарным планом профориентационной деятельности, разработанным в субъекте РФ)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</si>
  <si>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 xml:space="preserve">Развитие системы наставничества (положение о наставничестве, дорожная карта о его реализации, приказы)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</si>
  <si>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 xml:space="preserve">Наличие методических объединений / кафедр / методических советов учителей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</si>
  <si>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 xml:space="preserve">Наличие методических объединений/кафедр /методических советов классных руководителей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</si>
  <si>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>Охват учителей диагностикой профессиональных компетенций (федеральной, региональной, самодиагностикой</t>
    </r>
    <r>
      <rPr>
        <sz val="10"/>
        <color theme="1"/>
        <rFont val="Times New Roman"/>
        <family val="1"/>
        <charset val="204"/>
      </rPr>
      <t>)</t>
    </r>
  </si>
  <si>
    <r>
      <t xml:space="preserve">Доля педагогических работников, прошедших обучение по программам повышения квалификации, размещенным в Федеральном реестре дополнительных профессиональных программ педагогического образования (за три последних года)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</si>
  <si>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 xml:space="preserve">Наличие в общеобразовательной организации педагога- психолога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</si>
  <si>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 xml:space="preserve">Доля обучающихся общеобразовательных организаций, принявших участие в социально-психологическом тестировании  на выявление рисков употребления наркотических средств  и психотропных веществ, в общей численности обучающихся общеобразовательных организаций, которые могли принять участие в данном тестировании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</si>
  <si>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 xml:space="preserve">Оказание психолого-педагогической помощи целевым группам обучающихся (испытывающим трудности  в обучении; находящимся в трудной жизненной ситуации; детям-сиротам  и детям, оставшимся без попечения родителей; обучающимся с ОВЗ и (или) инвалидностью; одаренным детям)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</si>
  <si>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 xml:space="preserve">Наличие локальных актов (далее ‒ЛА) образовательной организации, регламентирующих ограничения использования мобильных телефонов обучающимися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</si>
  <si>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 xml:space="preserve">Подключение образовательной организации к высокоскоростному интернету 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</si>
  <si>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 xml:space="preserve">Предоставление безопасного доступа к информационно- коммуникационной сети Интернет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</si>
  <si>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 xml:space="preserve">Использование федеральной государственной информационной системы «Моя школа», в том числе верифицированного цифрового образовательного контента,  при реализации основных общеобразовательных программ  в соответствии с Методическими рекомендациями Федерального института цифровой трансформации в сфере образования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</si>
  <si>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r>
      <t xml:space="preserve">Информационно- коммуникационная образовательная платформа «Сферум» </t>
    </r>
    <r>
      <rPr>
        <b/>
        <i/>
        <sz val="10"/>
        <color theme="1"/>
        <rFont val="Times New Roman"/>
        <family val="1"/>
        <charset val="204"/>
      </rPr>
      <t>(«критический» показатель)</t>
    </r>
  </si>
  <si>
    <t>Сетевая форма реализации общеобразовательных программ (наличие договора (-ов) о сетевой форме реализации общеобразовательных программ; наличие общеобразовательных программ, реализуемых  в сетевой форме)</t>
  </si>
  <si>
    <t>Инклюзивное образовательное пространство</t>
  </si>
  <si>
    <t>Всего (max кол-во баллов)</t>
  </si>
  <si>
    <t>20-22</t>
  </si>
  <si>
    <t>Ключевое условие «Школьный климат»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</si>
</sst>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4" fillId="0" borderId="0" xfId="0" applyFont="1" applyProtection="1">
      <protection locked="0"/>
    </xf>
    <xf numFmtId="0" fontId="7" fillId="6" borderId="2" xfId="0" applyFont="1" applyFill="1" applyBorder="1" applyAlignment="1" applyProtection="1">
      <alignment horizontal="center" vertical="center" wrapText="1" shrinkToFit="1"/>
      <protection locked="0"/>
    </xf>
    <xf numFmtId="0" fontId="7" fillId="6" borderId="3" xfId="0" applyFont="1" applyFill="1" applyBorder="1" applyAlignment="1" applyProtection="1">
      <alignment horizontal="center" vertical="center" wrapText="1" shrinkToFit="1"/>
      <protection locked="0"/>
    </xf>
    <xf numFmtId="0" fontId="7" fillId="6" borderId="4" xfId="0" applyFont="1" applyFill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17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2" fillId="0" borderId="18" xfId="0" applyFont="1" applyBorder="1" applyProtection="1">
      <protection locked="0"/>
    </xf>
    <xf numFmtId="0" fontId="11" fillId="8" borderId="13" xfId="0" applyFont="1" applyFill="1" applyBorder="1" applyAlignment="1" applyProtection="1">
      <alignment horizontal="center" vertical="top" wrapText="1" shrinkToFit="1"/>
      <protection locked="0"/>
    </xf>
    <xf numFmtId="0" fontId="11" fillId="8" borderId="14" xfId="0" applyFont="1" applyFill="1" applyBorder="1" applyAlignment="1" applyProtection="1">
      <alignment horizontal="center" vertical="top" wrapText="1" shrinkToFit="1"/>
      <protection locked="0"/>
    </xf>
    <xf numFmtId="0" fontId="11" fillId="8" borderId="8" xfId="0" applyFont="1" applyFill="1" applyBorder="1" applyAlignment="1" applyProtection="1">
      <alignment horizontal="center" vertical="top" wrapText="1" shrinkToFit="1"/>
      <protection locked="0"/>
    </xf>
    <xf numFmtId="0" fontId="0" fillId="8" borderId="0" xfId="0" applyFill="1" applyProtection="1">
      <protection locked="0"/>
    </xf>
    <xf numFmtId="0" fontId="7" fillId="6" borderId="47" xfId="0" applyFont="1" applyFill="1" applyBorder="1" applyAlignment="1" applyProtection="1">
      <alignment horizontal="center" vertical="center" wrapText="1" shrinkToFit="1"/>
      <protection locked="0"/>
    </xf>
    <xf numFmtId="0" fontId="7" fillId="6" borderId="48" xfId="0" applyFont="1" applyFill="1" applyBorder="1" applyAlignment="1" applyProtection="1">
      <alignment horizontal="center" vertical="center" wrapText="1" shrinkToFit="1"/>
      <protection locked="0"/>
    </xf>
    <xf numFmtId="0" fontId="7" fillId="6" borderId="49" xfId="0" applyFont="1" applyFill="1" applyBorder="1" applyAlignment="1" applyProtection="1">
      <alignment horizontal="center" vertical="center" wrapText="1" shrinkToFit="1"/>
      <protection locked="0"/>
    </xf>
    <xf numFmtId="0" fontId="6" fillId="0" borderId="15" xfId="0" applyFont="1" applyFill="1" applyBorder="1" applyAlignment="1" applyProtection="1">
      <alignment horizontal="left" vertical="center" wrapText="1" shrinkToFit="1"/>
    </xf>
    <xf numFmtId="0" fontId="2" fillId="0" borderId="15" xfId="0" applyFont="1" applyBorder="1" applyProtection="1"/>
    <xf numFmtId="0" fontId="6" fillId="0" borderId="21" xfId="0" applyFont="1" applyFill="1" applyBorder="1" applyAlignment="1" applyProtection="1">
      <alignment horizontal="left" vertical="center" wrapText="1" shrinkToFit="1"/>
    </xf>
    <xf numFmtId="0" fontId="2" fillId="0" borderId="20" xfId="0" applyFont="1" applyBorder="1" applyProtection="1"/>
    <xf numFmtId="0" fontId="6" fillId="0" borderId="10" xfId="0" applyFont="1" applyFill="1" applyBorder="1" applyAlignment="1" applyProtection="1">
      <alignment horizontal="left" vertical="center" wrapText="1" shrinkToFit="1"/>
    </xf>
    <xf numFmtId="0" fontId="2" fillId="0" borderId="1" xfId="0" applyFont="1" applyBorder="1" applyProtection="1"/>
    <xf numFmtId="0" fontId="6" fillId="0" borderId="20" xfId="0" applyFont="1" applyFill="1" applyBorder="1" applyAlignment="1" applyProtection="1">
      <alignment horizontal="left" vertical="top" wrapText="1" shrinkToFit="1"/>
    </xf>
    <xf numFmtId="0" fontId="2" fillId="0" borderId="21" xfId="0" applyFont="1" applyBorder="1" applyAlignment="1" applyProtection="1">
      <alignment horizontal="right"/>
    </xf>
    <xf numFmtId="0" fontId="6" fillId="0" borderId="3" xfId="0" applyFont="1" applyFill="1" applyBorder="1" applyAlignment="1" applyProtection="1">
      <alignment horizontal="left" vertical="top" wrapText="1" shrinkToFit="1"/>
    </xf>
    <xf numFmtId="0" fontId="6" fillId="0" borderId="20" xfId="0" applyFont="1" applyFill="1" applyBorder="1" applyAlignment="1" applyProtection="1">
      <alignment horizontal="left" vertical="center" wrapText="1" shrinkToFit="1"/>
    </xf>
    <xf numFmtId="0" fontId="6" fillId="0" borderId="15" xfId="0" applyFont="1" applyFill="1" applyBorder="1" applyAlignment="1" applyProtection="1">
      <alignment horizontal="left" vertical="top" wrapText="1" shrinkToFit="1"/>
    </xf>
    <xf numFmtId="0" fontId="6" fillId="0" borderId="1" xfId="0" applyFont="1" applyFill="1" applyBorder="1" applyAlignment="1" applyProtection="1">
      <alignment horizontal="left" vertical="top" wrapText="1" shrinkToFit="1"/>
    </xf>
    <xf numFmtId="0" fontId="7" fillId="7" borderId="15" xfId="0" applyFont="1" applyFill="1" applyBorder="1" applyAlignment="1" applyProtection="1">
      <alignment horizontal="center" vertical="top" wrapText="1" shrinkToFit="1"/>
    </xf>
    <xf numFmtId="0" fontId="7" fillId="7" borderId="1" xfId="0" applyFont="1" applyFill="1" applyBorder="1" applyAlignment="1" applyProtection="1">
      <alignment horizontal="center" vertical="top" wrapText="1" shrinkToFit="1"/>
    </xf>
    <xf numFmtId="0" fontId="10" fillId="7" borderId="1" xfId="0" applyFont="1" applyFill="1" applyBorder="1" applyAlignment="1" applyProtection="1">
      <alignment horizontal="center"/>
    </xf>
    <xf numFmtId="0" fontId="7" fillId="7" borderId="20" xfId="0" applyFont="1" applyFill="1" applyBorder="1" applyAlignment="1" applyProtection="1">
      <alignment horizontal="center" vertical="top" wrapText="1" shrinkToFit="1"/>
    </xf>
    <xf numFmtId="0" fontId="10" fillId="7" borderId="20" xfId="0" applyFont="1" applyFill="1" applyBorder="1" applyAlignment="1" applyProtection="1">
      <alignment horizontal="center"/>
    </xf>
    <xf numFmtId="0" fontId="2" fillId="0" borderId="21" xfId="0" applyFont="1" applyBorder="1" applyProtection="1"/>
    <xf numFmtId="0" fontId="2" fillId="0" borderId="41" xfId="0" applyFont="1" applyBorder="1" applyProtection="1"/>
    <xf numFmtId="0" fontId="6" fillId="0" borderId="9" xfId="0" applyFont="1" applyFill="1" applyBorder="1" applyAlignment="1" applyProtection="1">
      <alignment horizontal="left" vertical="top" wrapText="1" shrinkToFit="1"/>
    </xf>
    <xf numFmtId="0" fontId="2" fillId="0" borderId="9" xfId="0" applyFont="1" applyBorder="1" applyProtection="1"/>
    <xf numFmtId="9" fontId="6" fillId="0" borderId="15" xfId="0" applyNumberFormat="1" applyFont="1" applyFill="1" applyBorder="1" applyAlignment="1" applyProtection="1">
      <alignment horizontal="left" vertical="top" wrapText="1" shrinkToFit="1"/>
    </xf>
    <xf numFmtId="0" fontId="9" fillId="0" borderId="1" xfId="0" applyFont="1" applyBorder="1" applyProtection="1"/>
    <xf numFmtId="0" fontId="9" fillId="0" borderId="20" xfId="0" applyFont="1" applyBorder="1" applyProtection="1"/>
    <xf numFmtId="0" fontId="7" fillId="7" borderId="10" xfId="0" applyFont="1" applyFill="1" applyBorder="1" applyAlignment="1" applyProtection="1">
      <alignment horizontal="center" vertical="top" wrapText="1" shrinkToFit="1"/>
    </xf>
    <xf numFmtId="0" fontId="2" fillId="0" borderId="42" xfId="0" applyFont="1" applyBorder="1" applyProtection="1"/>
    <xf numFmtId="0" fontId="9" fillId="0" borderId="37" xfId="0" applyFont="1" applyBorder="1" applyProtection="1"/>
    <xf numFmtId="0" fontId="9" fillId="0" borderId="15" xfId="0" applyFont="1" applyBorder="1" applyProtection="1"/>
    <xf numFmtId="0" fontId="2" fillId="0" borderId="50" xfId="0" applyFont="1" applyBorder="1" applyProtection="1"/>
    <xf numFmtId="0" fontId="9" fillId="0" borderId="38" xfId="0" applyFont="1" applyBorder="1" applyProtection="1"/>
    <xf numFmtId="0" fontId="2" fillId="0" borderId="27" xfId="0" applyFont="1" applyBorder="1" applyProtection="1"/>
    <xf numFmtId="0" fontId="6" fillId="0" borderId="38" xfId="0" applyFont="1" applyFill="1" applyBorder="1" applyAlignment="1" applyProtection="1">
      <alignment horizontal="left" vertical="top" wrapText="1" shrinkToFit="1"/>
    </xf>
    <xf numFmtId="0" fontId="2" fillId="0" borderId="31" xfId="0" applyFont="1" applyBorder="1" applyProtection="1"/>
    <xf numFmtId="0" fontId="9" fillId="0" borderId="5" xfId="0" applyFont="1" applyBorder="1" applyProtection="1"/>
    <xf numFmtId="0" fontId="1" fillId="2" borderId="29" xfId="0" applyFont="1" applyFill="1" applyBorder="1" applyProtection="1"/>
    <xf numFmtId="0" fontId="9" fillId="0" borderId="51" xfId="0" applyFont="1" applyBorder="1" applyProtection="1"/>
    <xf numFmtId="0" fontId="6" fillId="0" borderId="22" xfId="0" applyFont="1" applyFill="1" applyBorder="1" applyAlignment="1" applyProtection="1">
      <alignment horizontal="left" vertical="top" wrapText="1" shrinkToFit="1"/>
    </xf>
    <xf numFmtId="0" fontId="7" fillId="7" borderId="2" xfId="0" applyFont="1" applyFill="1" applyBorder="1" applyAlignment="1" applyProtection="1">
      <alignment horizontal="center" vertical="center" wrapText="1" shrinkToFit="1"/>
      <protection locked="0"/>
    </xf>
    <xf numFmtId="0" fontId="7" fillId="7" borderId="25" xfId="0" applyFont="1" applyFill="1" applyBorder="1" applyAlignment="1" applyProtection="1">
      <alignment horizontal="center" vertical="center" wrapText="1" shrinkToFit="1"/>
      <protection locked="0"/>
    </xf>
    <xf numFmtId="0" fontId="7" fillId="7" borderId="32" xfId="0" applyFont="1" applyFill="1" applyBorder="1" applyAlignment="1" applyProtection="1">
      <alignment horizontal="center" vertical="center" wrapText="1" shrinkToFit="1"/>
      <protection locked="0"/>
    </xf>
    <xf numFmtId="0" fontId="6" fillId="7" borderId="3" xfId="0" applyFont="1" applyFill="1" applyBorder="1" applyAlignment="1" applyProtection="1">
      <alignment horizontal="center" vertical="top" wrapText="1" shrinkToFit="1"/>
    </xf>
    <xf numFmtId="0" fontId="6" fillId="7" borderId="10" xfId="0" applyFont="1" applyFill="1" applyBorder="1" applyAlignment="1" applyProtection="1">
      <alignment horizontal="center" vertical="top" wrapText="1" shrinkToFit="1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2" fillId="7" borderId="30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center" vertical="center"/>
    </xf>
    <xf numFmtId="0" fontId="2" fillId="7" borderId="21" xfId="0" applyFont="1" applyFill="1" applyBorder="1" applyAlignment="1" applyProtection="1">
      <alignment horizontal="center" vertical="center"/>
    </xf>
    <xf numFmtId="0" fontId="1" fillId="7" borderId="18" xfId="0" applyFont="1" applyFill="1" applyBorder="1" applyAlignment="1" applyProtection="1">
      <alignment horizontal="center" vertical="center"/>
    </xf>
    <xf numFmtId="0" fontId="1" fillId="7" borderId="34" xfId="0" applyFont="1" applyFill="1" applyBorder="1" applyAlignment="1" applyProtection="1">
      <alignment horizontal="center" vertical="center"/>
    </xf>
    <xf numFmtId="0" fontId="11" fillId="4" borderId="28" xfId="0" applyFont="1" applyFill="1" applyBorder="1" applyAlignment="1" applyProtection="1">
      <alignment horizontal="center" vertical="top" wrapText="1" shrinkToFit="1"/>
      <protection locked="0"/>
    </xf>
    <xf numFmtId="0" fontId="11" fillId="4" borderId="24" xfId="0" applyFont="1" applyFill="1" applyBorder="1" applyAlignment="1" applyProtection="1">
      <alignment horizontal="center" vertical="top" wrapText="1" shrinkToFit="1"/>
      <protection locked="0"/>
    </xf>
    <xf numFmtId="0" fontId="11" fillId="4" borderId="23" xfId="0" applyFont="1" applyFill="1" applyBorder="1" applyAlignment="1" applyProtection="1">
      <alignment horizontal="center" vertical="top" wrapText="1" shrinkToFit="1"/>
      <protection locked="0"/>
    </xf>
    <xf numFmtId="0" fontId="5" fillId="3" borderId="44" xfId="0" applyFont="1" applyFill="1" applyBorder="1" applyAlignment="1" applyProtection="1">
      <alignment horizontal="center" vertical="center" wrapText="1"/>
      <protection locked="0"/>
    </xf>
    <xf numFmtId="0" fontId="5" fillId="3" borderId="45" xfId="0" applyFont="1" applyFill="1" applyBorder="1" applyAlignment="1" applyProtection="1">
      <alignment horizontal="center" vertical="center" wrapText="1"/>
      <protection locked="0"/>
    </xf>
    <xf numFmtId="0" fontId="5" fillId="3" borderId="46" xfId="0" applyFont="1" applyFill="1" applyBorder="1" applyAlignment="1" applyProtection="1">
      <alignment horizontal="center" vertical="center" wrapText="1"/>
      <protection locked="0"/>
    </xf>
    <xf numFmtId="0" fontId="2" fillId="7" borderId="9" xfId="0" applyFont="1" applyFill="1" applyBorder="1" applyAlignment="1" applyProtection="1">
      <alignment horizontal="center" vertical="center"/>
    </xf>
    <xf numFmtId="0" fontId="2" fillId="7" borderId="31" xfId="0" applyFont="1" applyFill="1" applyBorder="1" applyAlignment="1" applyProtection="1">
      <alignment horizontal="center" vertical="center"/>
    </xf>
    <xf numFmtId="0" fontId="2" fillId="7" borderId="33" xfId="0" applyFont="1" applyFill="1" applyBorder="1" applyAlignment="1" applyProtection="1">
      <alignment horizontal="center" vertical="center"/>
    </xf>
    <xf numFmtId="0" fontId="6" fillId="0" borderId="37" xfId="0" applyFont="1" applyFill="1" applyBorder="1" applyAlignment="1" applyProtection="1">
      <alignment horizontal="left" vertical="top" wrapText="1" shrinkToFit="1"/>
    </xf>
    <xf numFmtId="0" fontId="6" fillId="0" borderId="39" xfId="0" applyFont="1" applyFill="1" applyBorder="1" applyAlignment="1" applyProtection="1">
      <alignment horizontal="left" vertical="top" wrapText="1" shrinkToFit="1"/>
    </xf>
    <xf numFmtId="0" fontId="7" fillId="5" borderId="13" xfId="0" applyFont="1" applyFill="1" applyBorder="1" applyAlignment="1" applyProtection="1">
      <alignment horizontal="left" vertical="top" wrapText="1" shrinkToFit="1"/>
      <protection locked="0"/>
    </xf>
    <xf numFmtId="0" fontId="7" fillId="5" borderId="26" xfId="0" applyFont="1" applyFill="1" applyBorder="1" applyAlignment="1" applyProtection="1">
      <alignment horizontal="left" vertical="top" wrapText="1" shrinkToFit="1"/>
      <protection locked="0"/>
    </xf>
    <xf numFmtId="0" fontId="6" fillId="0" borderId="43" xfId="0" applyFont="1" applyFill="1" applyBorder="1" applyAlignment="1" applyProtection="1">
      <alignment horizontal="left" vertical="top" wrapText="1" shrinkToFit="1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7" fillId="0" borderId="37" xfId="0" applyFont="1" applyFill="1" applyBorder="1" applyAlignment="1" applyProtection="1">
      <alignment horizontal="left" vertical="top" wrapText="1" shrinkToFit="1"/>
    </xf>
    <xf numFmtId="0" fontId="7" fillId="0" borderId="39" xfId="0" applyFont="1" applyFill="1" applyBorder="1" applyAlignment="1" applyProtection="1">
      <alignment horizontal="left" vertical="top" wrapText="1" shrinkToFit="1"/>
    </xf>
    <xf numFmtId="0" fontId="7" fillId="0" borderId="2" xfId="0" applyFont="1" applyFill="1" applyBorder="1" applyAlignment="1" applyProtection="1">
      <alignment horizontal="left" vertical="top" wrapText="1" shrinkToFit="1"/>
    </xf>
    <xf numFmtId="0" fontId="7" fillId="0" borderId="25" xfId="0" applyFont="1" applyFill="1" applyBorder="1" applyAlignment="1" applyProtection="1">
      <alignment horizontal="left" vertical="top" wrapText="1" shrinkToFit="1"/>
    </xf>
    <xf numFmtId="0" fontId="7" fillId="0" borderId="32" xfId="0" applyFont="1" applyFill="1" applyBorder="1" applyAlignment="1" applyProtection="1">
      <alignment horizontal="left" vertical="top" wrapText="1" shrinkToFit="1"/>
    </xf>
    <xf numFmtId="0" fontId="6" fillId="0" borderId="2" xfId="0" applyFont="1" applyFill="1" applyBorder="1" applyAlignment="1" applyProtection="1">
      <alignment horizontal="left" vertical="top" wrapText="1" shrinkToFit="1"/>
    </xf>
    <xf numFmtId="0" fontId="6" fillId="0" borderId="25" xfId="0" applyFont="1" applyFill="1" applyBorder="1" applyAlignment="1" applyProtection="1">
      <alignment horizontal="left" vertical="top" wrapText="1" shrinkToFit="1"/>
    </xf>
    <xf numFmtId="0" fontId="6" fillId="0" borderId="32" xfId="0" applyFont="1" applyFill="1" applyBorder="1" applyAlignment="1" applyProtection="1">
      <alignment horizontal="left" vertical="top" wrapText="1" shrinkToFit="1"/>
    </xf>
    <xf numFmtId="0" fontId="7" fillId="7" borderId="8" xfId="0" applyFont="1" applyFill="1" applyBorder="1" applyAlignment="1" applyProtection="1">
      <alignment horizontal="center" vertical="center" wrapText="1" shrinkToFit="1"/>
      <protection locked="0"/>
    </xf>
    <xf numFmtId="0" fontId="7" fillId="7" borderId="11" xfId="0" applyFont="1" applyFill="1" applyBorder="1" applyAlignment="1" applyProtection="1">
      <alignment horizontal="center" vertical="center" wrapText="1" shrinkToFit="1"/>
      <protection locked="0"/>
    </xf>
    <xf numFmtId="0" fontId="7" fillId="7" borderId="23" xfId="0" applyFont="1" applyFill="1" applyBorder="1" applyAlignment="1" applyProtection="1">
      <alignment horizontal="center" vertical="center" wrapText="1" shrinkToFit="1"/>
      <protection locked="0"/>
    </xf>
    <xf numFmtId="0" fontId="2" fillId="7" borderId="19" xfId="0" applyFont="1" applyFill="1" applyBorder="1" applyAlignment="1" applyProtection="1">
      <alignment horizontal="center" vertical="center"/>
      <protection locked="0"/>
    </xf>
    <xf numFmtId="0" fontId="11" fillId="4" borderId="5" xfId="0" applyFont="1" applyFill="1" applyBorder="1" applyAlignment="1" applyProtection="1">
      <alignment horizontal="center" vertical="top" wrapText="1" shrinkToFit="1"/>
      <protection locked="0"/>
    </xf>
    <xf numFmtId="0" fontId="11" fillId="4" borderId="6" xfId="0" applyFont="1" applyFill="1" applyBorder="1" applyAlignment="1" applyProtection="1">
      <alignment horizontal="center" vertical="top" wrapText="1" shrinkToFit="1"/>
      <protection locked="0"/>
    </xf>
    <xf numFmtId="0" fontId="11" fillId="4" borderId="7" xfId="0" applyFont="1" applyFill="1" applyBorder="1" applyAlignment="1" applyProtection="1">
      <alignment horizontal="center" vertical="top" wrapText="1" shrinkToFit="1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Fill="1" applyBorder="1" applyAlignment="1" applyProtection="1">
      <alignment horizontal="left" vertical="top" wrapText="1" shrinkToFit="1"/>
    </xf>
    <xf numFmtId="0" fontId="7" fillId="5" borderId="35" xfId="0" applyFont="1" applyFill="1" applyBorder="1" applyAlignment="1" applyProtection="1">
      <alignment horizontal="left" vertical="top" wrapText="1" shrinkToFit="1"/>
      <protection locked="0"/>
    </xf>
    <xf numFmtId="0" fontId="7" fillId="5" borderId="36" xfId="0" applyFont="1" applyFill="1" applyBorder="1" applyAlignment="1" applyProtection="1">
      <alignment horizontal="left" vertical="top" wrapText="1" shrinkToFit="1"/>
      <protection locked="0"/>
    </xf>
    <xf numFmtId="0" fontId="7" fillId="5" borderId="40" xfId="0" applyFont="1" applyFill="1" applyBorder="1" applyAlignment="1" applyProtection="1">
      <alignment horizontal="left" vertical="top" wrapText="1" shrinkToFit="1"/>
      <protection locked="0"/>
    </xf>
    <xf numFmtId="0" fontId="7" fillId="5" borderId="28" xfId="0" applyFont="1" applyFill="1" applyBorder="1" applyAlignment="1" applyProtection="1">
      <alignment horizontal="left" vertical="top" wrapText="1" shrinkToFit="1"/>
      <protection locked="0"/>
    </xf>
    <xf numFmtId="0" fontId="11" fillId="3" borderId="5" xfId="0" applyFont="1" applyFill="1" applyBorder="1" applyAlignment="1" applyProtection="1">
      <alignment horizontal="center" vertical="top" wrapText="1" shrinkToFit="1"/>
      <protection locked="0"/>
    </xf>
    <xf numFmtId="0" fontId="11" fillId="3" borderId="0" xfId="0" applyFont="1" applyFill="1" applyBorder="1" applyAlignment="1" applyProtection="1">
      <alignment horizontal="center" vertical="top" wrapText="1" shrinkToFit="1"/>
      <protection locked="0"/>
    </xf>
    <xf numFmtId="0" fontId="11" fillId="3" borderId="11" xfId="0" applyFont="1" applyFill="1" applyBorder="1" applyAlignment="1" applyProtection="1">
      <alignment horizontal="center" vertical="top" wrapText="1" shrinkToFit="1"/>
      <protection locked="0"/>
    </xf>
    <xf numFmtId="0" fontId="7" fillId="5" borderId="14" xfId="0" applyFont="1" applyFill="1" applyBorder="1" applyAlignment="1" applyProtection="1">
      <alignment horizontal="left" vertical="top" wrapText="1" shrinkToFit="1"/>
      <protection locked="0"/>
    </xf>
    <xf numFmtId="0" fontId="7" fillId="5" borderId="0" xfId="0" applyFont="1" applyFill="1" applyBorder="1" applyAlignment="1" applyProtection="1">
      <alignment horizontal="left" vertical="top" wrapText="1" shrinkToFit="1"/>
      <protection locked="0"/>
    </xf>
    <xf numFmtId="0" fontId="7" fillId="5" borderId="24" xfId="0" applyFont="1" applyFill="1" applyBorder="1" applyAlignment="1" applyProtection="1">
      <alignment horizontal="left" vertical="top" wrapText="1" shrinkToFit="1"/>
      <protection locked="0"/>
    </xf>
    <xf numFmtId="0" fontId="6" fillId="7" borderId="21" xfId="0" applyFont="1" applyFill="1" applyBorder="1" applyAlignment="1" applyProtection="1">
      <alignment horizontal="center" vertical="top" wrapText="1" shrinkToFit="1"/>
    </xf>
    <xf numFmtId="0" fontId="7" fillId="5" borderId="5" xfId="0" applyFont="1" applyFill="1" applyBorder="1" applyAlignment="1" applyProtection="1">
      <alignment horizontal="left" vertical="top" wrapText="1" shrinkToFit="1"/>
      <protection locked="0"/>
    </xf>
    <xf numFmtId="0" fontId="6" fillId="7" borderId="15" xfId="0" applyFont="1" applyFill="1" applyBorder="1" applyAlignment="1" applyProtection="1">
      <alignment horizontal="center" vertical="top" wrapText="1" shrinkToFit="1"/>
    </xf>
    <xf numFmtId="0" fontId="6" fillId="7" borderId="1" xfId="0" applyFont="1" applyFill="1" applyBorder="1" applyAlignment="1" applyProtection="1">
      <alignment horizontal="center" vertical="top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0"/>
  <sheetViews>
    <sheetView tabSelected="1" topLeftCell="A319" zoomScaleNormal="100" workbookViewId="0">
      <selection activeCell="J114" sqref="J114"/>
    </sheetView>
  </sheetViews>
  <sheetFormatPr defaultRowHeight="15" x14ac:dyDescent="0.25"/>
  <cols>
    <col min="1" max="1" width="22.5703125" style="8" customWidth="1"/>
    <col min="2" max="2" width="28.85546875" style="8" customWidth="1"/>
    <col min="3" max="3" width="30.42578125" style="8" customWidth="1"/>
    <col min="4" max="5" width="9.140625" style="8" customWidth="1"/>
    <col min="6" max="16384" width="9.140625" style="8"/>
  </cols>
  <sheetData>
    <row r="1" spans="1:5" s="1" customFormat="1" ht="15.75" thickBot="1" x14ac:dyDescent="0.3">
      <c r="A1" s="98" t="s">
        <v>0</v>
      </c>
      <c r="B1" s="98"/>
      <c r="C1" s="98"/>
      <c r="D1" s="98"/>
      <c r="E1" s="98"/>
    </row>
    <row r="2" spans="1:5" s="1" customFormat="1" ht="26.25" customHeight="1" x14ac:dyDescent="0.25">
      <c r="A2" s="2" t="s">
        <v>1</v>
      </c>
      <c r="B2" s="3" t="s">
        <v>2</v>
      </c>
      <c r="C2" s="3" t="s">
        <v>3</v>
      </c>
      <c r="D2" s="3" t="s">
        <v>4</v>
      </c>
      <c r="E2" s="4" t="s">
        <v>372</v>
      </c>
    </row>
    <row r="3" spans="1:5" s="1" customFormat="1" ht="18.75" customHeight="1" thickBot="1" x14ac:dyDescent="0.3">
      <c r="A3" s="99" t="s">
        <v>5</v>
      </c>
      <c r="B3" s="81"/>
      <c r="C3" s="81"/>
      <c r="D3" s="81"/>
      <c r="E3" s="82"/>
    </row>
    <row r="4" spans="1:5" s="1" customFormat="1" ht="40.5" customHeight="1" x14ac:dyDescent="0.25">
      <c r="A4" s="101" t="s">
        <v>6</v>
      </c>
      <c r="B4" s="85" t="s">
        <v>373</v>
      </c>
      <c r="C4" s="18" t="s">
        <v>7</v>
      </c>
      <c r="D4" s="19">
        <v>0</v>
      </c>
      <c r="E4" s="5"/>
    </row>
    <row r="5" spans="1:5" s="1" customFormat="1" ht="37.5" customHeight="1" thickBot="1" x14ac:dyDescent="0.3">
      <c r="A5" s="102"/>
      <c r="B5" s="87"/>
      <c r="C5" s="20" t="s">
        <v>8</v>
      </c>
      <c r="D5" s="21">
        <v>1</v>
      </c>
      <c r="E5" s="6"/>
    </row>
    <row r="6" spans="1:5" s="1" customFormat="1" ht="26.25" customHeight="1" x14ac:dyDescent="0.25">
      <c r="A6" s="102"/>
      <c r="B6" s="85" t="s">
        <v>374</v>
      </c>
      <c r="C6" s="18" t="s">
        <v>9</v>
      </c>
      <c r="D6" s="19">
        <v>0</v>
      </c>
      <c r="E6" s="5"/>
    </row>
    <row r="7" spans="1:5" s="1" customFormat="1" ht="25.5" x14ac:dyDescent="0.25">
      <c r="A7" s="102"/>
      <c r="B7" s="86"/>
      <c r="C7" s="22" t="s">
        <v>10</v>
      </c>
      <c r="D7" s="23">
        <v>1</v>
      </c>
      <c r="E7" s="7"/>
    </row>
    <row r="8" spans="1:5" s="1" customFormat="1" ht="38.25" x14ac:dyDescent="0.25">
      <c r="A8" s="102"/>
      <c r="B8" s="86"/>
      <c r="C8" s="22" t="s">
        <v>11</v>
      </c>
      <c r="D8" s="23">
        <v>2</v>
      </c>
      <c r="E8" s="7"/>
    </row>
    <row r="9" spans="1:5" s="1" customFormat="1" ht="39" thickBot="1" x14ac:dyDescent="0.3">
      <c r="A9" s="102"/>
      <c r="B9" s="87"/>
      <c r="C9" s="20" t="s">
        <v>12</v>
      </c>
      <c r="D9" s="21">
        <v>3</v>
      </c>
      <c r="E9" s="6"/>
    </row>
    <row r="10" spans="1:5" ht="15.75" customHeight="1" x14ac:dyDescent="0.25">
      <c r="A10" s="102"/>
      <c r="B10" s="85" t="s">
        <v>375</v>
      </c>
      <c r="C10" s="18" t="s">
        <v>13</v>
      </c>
      <c r="D10" s="19">
        <v>0</v>
      </c>
      <c r="E10" s="5"/>
    </row>
    <row r="11" spans="1:5" ht="102.75" thickBot="1" x14ac:dyDescent="0.3">
      <c r="A11" s="102"/>
      <c r="B11" s="87"/>
      <c r="C11" s="20" t="s">
        <v>14</v>
      </c>
      <c r="D11" s="21">
        <v>1</v>
      </c>
      <c r="E11" s="6"/>
    </row>
    <row r="12" spans="1:5" ht="24" customHeight="1" x14ac:dyDescent="0.25">
      <c r="A12" s="102"/>
      <c r="B12" s="75" t="s">
        <v>15</v>
      </c>
      <c r="C12" s="18" t="s">
        <v>70</v>
      </c>
      <c r="D12" s="19">
        <v>0</v>
      </c>
      <c r="E12" s="5"/>
    </row>
    <row r="13" spans="1:5" ht="23.25" customHeight="1" x14ac:dyDescent="0.25">
      <c r="A13" s="102"/>
      <c r="B13" s="100"/>
      <c r="C13" s="22" t="s">
        <v>71</v>
      </c>
      <c r="D13" s="23">
        <v>1</v>
      </c>
      <c r="E13" s="7"/>
    </row>
    <row r="14" spans="1:5" ht="36" customHeight="1" thickBot="1" x14ac:dyDescent="0.3">
      <c r="A14" s="102"/>
      <c r="B14" s="76"/>
      <c r="C14" s="20" t="s">
        <v>72</v>
      </c>
      <c r="D14" s="21">
        <v>2</v>
      </c>
      <c r="E14" s="6"/>
    </row>
    <row r="15" spans="1:5" ht="20.25" customHeight="1" x14ac:dyDescent="0.25">
      <c r="A15" s="102"/>
      <c r="B15" s="75" t="s">
        <v>371</v>
      </c>
      <c r="C15" s="18" t="s">
        <v>16</v>
      </c>
      <c r="D15" s="19">
        <v>0</v>
      </c>
      <c r="E15" s="5"/>
    </row>
    <row r="16" spans="1:5" ht="18.75" customHeight="1" thickBot="1" x14ac:dyDescent="0.3">
      <c r="A16" s="102"/>
      <c r="B16" s="76"/>
      <c r="C16" s="24" t="s">
        <v>17</v>
      </c>
      <c r="D16" s="25">
        <v>1</v>
      </c>
      <c r="E16" s="7"/>
    </row>
    <row r="17" spans="1:5" ht="24.75" customHeight="1" x14ac:dyDescent="0.25">
      <c r="A17" s="102"/>
      <c r="B17" s="75" t="s">
        <v>18</v>
      </c>
      <c r="C17" s="18" t="s">
        <v>19</v>
      </c>
      <c r="D17" s="19">
        <v>0</v>
      </c>
      <c r="E17" s="5"/>
    </row>
    <row r="18" spans="1:5" ht="51" x14ac:dyDescent="0.25">
      <c r="A18" s="102"/>
      <c r="B18" s="100"/>
      <c r="C18" s="22" t="s">
        <v>359</v>
      </c>
      <c r="D18" s="23">
        <v>1</v>
      </c>
      <c r="E18" s="7"/>
    </row>
    <row r="19" spans="1:5" ht="48.75" customHeight="1" x14ac:dyDescent="0.25">
      <c r="A19" s="102"/>
      <c r="B19" s="100"/>
      <c r="C19" s="22" t="s">
        <v>358</v>
      </c>
      <c r="D19" s="23">
        <v>2</v>
      </c>
      <c r="E19" s="7"/>
    </row>
    <row r="20" spans="1:5" ht="51.75" customHeight="1" thickBot="1" x14ac:dyDescent="0.3">
      <c r="A20" s="103"/>
      <c r="B20" s="76"/>
      <c r="C20" s="20" t="s">
        <v>357</v>
      </c>
      <c r="D20" s="21">
        <v>3</v>
      </c>
      <c r="E20" s="6"/>
    </row>
    <row r="21" spans="1:5" ht="20.25" customHeight="1" x14ac:dyDescent="0.25">
      <c r="A21" s="108" t="s">
        <v>360</v>
      </c>
      <c r="B21" s="85" t="s">
        <v>376</v>
      </c>
      <c r="C21" s="26" t="s">
        <v>20</v>
      </c>
      <c r="D21" s="19">
        <v>0</v>
      </c>
      <c r="E21" s="5"/>
    </row>
    <row r="22" spans="1:5" ht="108" customHeight="1" thickBot="1" x14ac:dyDescent="0.3">
      <c r="A22" s="109"/>
      <c r="B22" s="87"/>
      <c r="C22" s="27" t="s">
        <v>21</v>
      </c>
      <c r="D22" s="21">
        <v>1</v>
      </c>
      <c r="E22" s="6"/>
    </row>
    <row r="23" spans="1:5" ht="15.75" customHeight="1" x14ac:dyDescent="0.25">
      <c r="A23" s="109"/>
      <c r="B23" s="83" t="s">
        <v>377</v>
      </c>
      <c r="C23" s="26" t="s">
        <v>20</v>
      </c>
      <c r="D23" s="19">
        <v>0</v>
      </c>
      <c r="E23" s="5"/>
    </row>
    <row r="24" spans="1:5" ht="86.25" customHeight="1" thickBot="1" x14ac:dyDescent="0.3">
      <c r="A24" s="109"/>
      <c r="B24" s="84"/>
      <c r="C24" s="27" t="s">
        <v>22</v>
      </c>
      <c r="D24" s="21">
        <v>1</v>
      </c>
      <c r="E24" s="6"/>
    </row>
    <row r="25" spans="1:5" ht="15.75" x14ac:dyDescent="0.25">
      <c r="A25" s="109"/>
      <c r="B25" s="75" t="s">
        <v>368</v>
      </c>
      <c r="C25" s="26" t="s">
        <v>20</v>
      </c>
      <c r="D25" s="19">
        <v>0</v>
      </c>
      <c r="E25" s="5"/>
    </row>
    <row r="26" spans="1:5" ht="64.5" customHeight="1" thickBot="1" x14ac:dyDescent="0.3">
      <c r="A26" s="109"/>
      <c r="B26" s="76"/>
      <c r="C26" s="27" t="s">
        <v>23</v>
      </c>
      <c r="D26" s="21">
        <v>1</v>
      </c>
      <c r="E26" s="6"/>
    </row>
    <row r="27" spans="1:5" ht="63.75" x14ac:dyDescent="0.25">
      <c r="A27" s="109"/>
      <c r="B27" s="75" t="s">
        <v>355</v>
      </c>
      <c r="C27" s="26" t="s">
        <v>24</v>
      </c>
      <c r="D27" s="19">
        <v>0</v>
      </c>
      <c r="E27" s="5"/>
    </row>
    <row r="28" spans="1:5" ht="67.5" customHeight="1" thickBot="1" x14ac:dyDescent="0.3">
      <c r="A28" s="109"/>
      <c r="B28" s="76"/>
      <c r="C28" s="24" t="s">
        <v>25</v>
      </c>
      <c r="D28" s="21">
        <v>1</v>
      </c>
      <c r="E28" s="6"/>
    </row>
    <row r="29" spans="1:5" ht="52.5" customHeight="1" x14ac:dyDescent="0.25">
      <c r="A29" s="109"/>
      <c r="B29" s="88" t="s">
        <v>26</v>
      </c>
      <c r="C29" s="28" t="s">
        <v>27</v>
      </c>
      <c r="D29" s="19">
        <v>0</v>
      </c>
      <c r="E29" s="5"/>
    </row>
    <row r="30" spans="1:5" ht="70.5" customHeight="1" x14ac:dyDescent="0.25">
      <c r="A30" s="109"/>
      <c r="B30" s="89"/>
      <c r="C30" s="29" t="s">
        <v>361</v>
      </c>
      <c r="D30" s="23">
        <v>1</v>
      </c>
      <c r="E30" s="7"/>
    </row>
    <row r="31" spans="1:5" ht="77.25" customHeight="1" thickBot="1" x14ac:dyDescent="0.3">
      <c r="A31" s="109"/>
      <c r="B31" s="90"/>
      <c r="C31" s="24" t="s">
        <v>362</v>
      </c>
      <c r="D31" s="21">
        <v>2</v>
      </c>
      <c r="E31" s="6"/>
    </row>
    <row r="32" spans="1:5" ht="41.25" customHeight="1" x14ac:dyDescent="0.25">
      <c r="A32" s="109"/>
      <c r="B32" s="88" t="s">
        <v>28</v>
      </c>
      <c r="C32" s="28" t="s">
        <v>29</v>
      </c>
      <c r="D32" s="19">
        <v>0</v>
      </c>
      <c r="E32" s="5"/>
    </row>
    <row r="33" spans="1:5" ht="39" thickBot="1" x14ac:dyDescent="0.3">
      <c r="A33" s="109"/>
      <c r="B33" s="90"/>
      <c r="C33" s="24" t="s">
        <v>30</v>
      </c>
      <c r="D33" s="21">
        <v>1</v>
      </c>
      <c r="E33" s="6"/>
    </row>
    <row r="34" spans="1:5" ht="42" customHeight="1" x14ac:dyDescent="0.25">
      <c r="A34" s="109"/>
      <c r="B34" s="75" t="s">
        <v>31</v>
      </c>
      <c r="C34" s="28" t="s">
        <v>32</v>
      </c>
      <c r="D34" s="19">
        <v>0</v>
      </c>
      <c r="E34" s="5"/>
    </row>
    <row r="35" spans="1:5" ht="39" thickBot="1" x14ac:dyDescent="0.3">
      <c r="A35" s="110"/>
      <c r="B35" s="76"/>
      <c r="C35" s="24" t="s">
        <v>33</v>
      </c>
      <c r="D35" s="21">
        <v>1</v>
      </c>
      <c r="E35" s="6"/>
    </row>
    <row r="36" spans="1:5" ht="38.25" customHeight="1" x14ac:dyDescent="0.25">
      <c r="A36" s="77" t="s">
        <v>34</v>
      </c>
      <c r="B36" s="85" t="s">
        <v>378</v>
      </c>
      <c r="C36" s="28" t="s">
        <v>35</v>
      </c>
      <c r="D36" s="19">
        <v>0</v>
      </c>
      <c r="E36" s="5"/>
    </row>
    <row r="37" spans="1:5" ht="42" customHeight="1" x14ac:dyDescent="0.25">
      <c r="A37" s="78"/>
      <c r="B37" s="86"/>
      <c r="C37" s="29" t="s">
        <v>36</v>
      </c>
      <c r="D37" s="23">
        <v>1</v>
      </c>
      <c r="E37" s="7"/>
    </row>
    <row r="38" spans="1:5" ht="38.25" x14ac:dyDescent="0.25">
      <c r="A38" s="78"/>
      <c r="B38" s="86"/>
      <c r="C38" s="29" t="s">
        <v>37</v>
      </c>
      <c r="D38" s="23">
        <v>2</v>
      </c>
      <c r="E38" s="7"/>
    </row>
    <row r="39" spans="1:5" ht="39" thickBot="1" x14ac:dyDescent="0.3">
      <c r="A39" s="78"/>
      <c r="B39" s="87"/>
      <c r="C39" s="24" t="s">
        <v>363</v>
      </c>
      <c r="D39" s="21">
        <v>3</v>
      </c>
      <c r="E39" s="6"/>
    </row>
    <row r="40" spans="1:5" ht="15.75" customHeight="1" x14ac:dyDescent="0.25">
      <c r="A40" s="78"/>
      <c r="B40" s="88" t="s">
        <v>369</v>
      </c>
      <c r="C40" s="28" t="s">
        <v>38</v>
      </c>
      <c r="D40" s="19">
        <v>0</v>
      </c>
      <c r="E40" s="5"/>
    </row>
    <row r="41" spans="1:5" ht="15.75" x14ac:dyDescent="0.25">
      <c r="A41" s="78"/>
      <c r="B41" s="89"/>
      <c r="C41" s="29" t="s">
        <v>39</v>
      </c>
      <c r="D41" s="23">
        <v>1</v>
      </c>
      <c r="E41" s="7"/>
    </row>
    <row r="42" spans="1:5" ht="15.75" x14ac:dyDescent="0.25">
      <c r="A42" s="78"/>
      <c r="B42" s="89"/>
      <c r="C42" s="29" t="s">
        <v>40</v>
      </c>
      <c r="D42" s="23">
        <v>2</v>
      </c>
      <c r="E42" s="7"/>
    </row>
    <row r="43" spans="1:5" ht="16.5" thickBot="1" x14ac:dyDescent="0.3">
      <c r="A43" s="78"/>
      <c r="B43" s="90"/>
      <c r="C43" s="24" t="s">
        <v>41</v>
      </c>
      <c r="D43" s="21">
        <v>3</v>
      </c>
      <c r="E43" s="6"/>
    </row>
    <row r="44" spans="1:5" ht="15.75" customHeight="1" x14ac:dyDescent="0.25">
      <c r="A44" s="78"/>
      <c r="B44" s="88" t="s">
        <v>370</v>
      </c>
      <c r="C44" s="28" t="s">
        <v>38</v>
      </c>
      <c r="D44" s="19">
        <v>0</v>
      </c>
      <c r="E44" s="5"/>
    </row>
    <row r="45" spans="1:5" ht="51" x14ac:dyDescent="0.25">
      <c r="A45" s="78"/>
      <c r="B45" s="89"/>
      <c r="C45" s="29" t="s">
        <v>42</v>
      </c>
      <c r="D45" s="23">
        <v>1</v>
      </c>
      <c r="E45" s="7"/>
    </row>
    <row r="46" spans="1:5" ht="51" x14ac:dyDescent="0.25">
      <c r="A46" s="78"/>
      <c r="B46" s="89"/>
      <c r="C46" s="29" t="s">
        <v>43</v>
      </c>
      <c r="D46" s="23">
        <v>2</v>
      </c>
      <c r="E46" s="7"/>
    </row>
    <row r="47" spans="1:5" ht="51.75" thickBot="1" x14ac:dyDescent="0.3">
      <c r="A47" s="78"/>
      <c r="B47" s="90"/>
      <c r="C47" s="24" t="s">
        <v>44</v>
      </c>
      <c r="D47" s="21">
        <v>3</v>
      </c>
      <c r="E47" s="6"/>
    </row>
    <row r="48" spans="1:5" ht="38.25" x14ac:dyDescent="0.25">
      <c r="A48" s="78"/>
      <c r="B48" s="75" t="s">
        <v>401</v>
      </c>
      <c r="C48" s="28" t="s">
        <v>45</v>
      </c>
      <c r="D48" s="19">
        <v>0</v>
      </c>
      <c r="E48" s="5"/>
    </row>
    <row r="49" spans="1:5" ht="66.75" customHeight="1" thickBot="1" x14ac:dyDescent="0.3">
      <c r="A49" s="104"/>
      <c r="B49" s="76"/>
      <c r="C49" s="24" t="s">
        <v>46</v>
      </c>
      <c r="D49" s="21">
        <v>1</v>
      </c>
      <c r="E49" s="6"/>
    </row>
    <row r="50" spans="1:5" ht="14.25" customHeight="1" thickBot="1" x14ac:dyDescent="0.3">
      <c r="A50" s="105" t="s">
        <v>402</v>
      </c>
      <c r="B50" s="106"/>
      <c r="C50" s="106"/>
      <c r="D50" s="106"/>
      <c r="E50" s="107"/>
    </row>
    <row r="51" spans="1:5" ht="38.25" customHeight="1" x14ac:dyDescent="0.25">
      <c r="A51" s="108" t="s">
        <v>47</v>
      </c>
      <c r="B51" s="88" t="s">
        <v>356</v>
      </c>
      <c r="C51" s="28" t="s">
        <v>48</v>
      </c>
      <c r="D51" s="19">
        <v>0</v>
      </c>
      <c r="E51" s="5"/>
    </row>
    <row r="52" spans="1:5" ht="35.25" customHeight="1" x14ac:dyDescent="0.25">
      <c r="A52" s="109"/>
      <c r="B52" s="89"/>
      <c r="C52" s="29" t="s">
        <v>49</v>
      </c>
      <c r="D52" s="23">
        <v>1</v>
      </c>
      <c r="E52" s="7"/>
    </row>
    <row r="53" spans="1:5" ht="36" customHeight="1" x14ac:dyDescent="0.25">
      <c r="A53" s="109"/>
      <c r="B53" s="89"/>
      <c r="C53" s="29" t="s">
        <v>50</v>
      </c>
      <c r="D53" s="23">
        <v>2</v>
      </c>
      <c r="E53" s="7"/>
    </row>
    <row r="54" spans="1:5" ht="24" customHeight="1" thickBot="1" x14ac:dyDescent="0.3">
      <c r="A54" s="109"/>
      <c r="B54" s="90"/>
      <c r="C54" s="24" t="s">
        <v>51</v>
      </c>
      <c r="D54" s="21">
        <v>3</v>
      </c>
      <c r="E54" s="6"/>
    </row>
    <row r="55" spans="1:5" ht="63.75" x14ac:dyDescent="0.25">
      <c r="A55" s="109"/>
      <c r="B55" s="88" t="s">
        <v>52</v>
      </c>
      <c r="C55" s="28" t="s">
        <v>53</v>
      </c>
      <c r="D55" s="19">
        <v>0</v>
      </c>
      <c r="E55" s="5"/>
    </row>
    <row r="56" spans="1:5" ht="117" customHeight="1" x14ac:dyDescent="0.25">
      <c r="A56" s="109"/>
      <c r="B56" s="89"/>
      <c r="C56" s="29" t="s">
        <v>54</v>
      </c>
      <c r="D56" s="23">
        <v>1</v>
      </c>
      <c r="E56" s="7"/>
    </row>
    <row r="57" spans="1:5" ht="67.5" customHeight="1" thickBot="1" x14ac:dyDescent="0.3">
      <c r="A57" s="109"/>
      <c r="B57" s="90"/>
      <c r="C57" s="24" t="s">
        <v>55</v>
      </c>
      <c r="D57" s="21">
        <v>2</v>
      </c>
      <c r="E57" s="6"/>
    </row>
    <row r="58" spans="1:5" ht="15.75" x14ac:dyDescent="0.25">
      <c r="A58" s="109"/>
      <c r="B58" s="88" t="s">
        <v>56</v>
      </c>
      <c r="C58" s="28" t="s">
        <v>57</v>
      </c>
      <c r="D58" s="19">
        <v>0</v>
      </c>
      <c r="E58" s="5"/>
    </row>
    <row r="59" spans="1:5" ht="15.75" x14ac:dyDescent="0.25">
      <c r="A59" s="109"/>
      <c r="B59" s="89"/>
      <c r="C59" s="29" t="s">
        <v>58</v>
      </c>
      <c r="D59" s="23">
        <v>1</v>
      </c>
      <c r="E59" s="7"/>
    </row>
    <row r="60" spans="1:5" ht="35.25" customHeight="1" thickBot="1" x14ac:dyDescent="0.3">
      <c r="A60" s="109"/>
      <c r="B60" s="90"/>
      <c r="C60" s="24" t="s">
        <v>59</v>
      </c>
      <c r="D60" s="21">
        <v>2</v>
      </c>
      <c r="E60" s="6"/>
    </row>
    <row r="61" spans="1:5" ht="38.25" x14ac:dyDescent="0.25">
      <c r="A61" s="109"/>
      <c r="B61" s="88" t="s">
        <v>60</v>
      </c>
      <c r="C61" s="28" t="s">
        <v>61</v>
      </c>
      <c r="D61" s="19">
        <v>0</v>
      </c>
      <c r="E61" s="5"/>
    </row>
    <row r="62" spans="1:5" ht="38.25" x14ac:dyDescent="0.25">
      <c r="A62" s="109"/>
      <c r="B62" s="89"/>
      <c r="C62" s="29" t="s">
        <v>62</v>
      </c>
      <c r="D62" s="23">
        <v>1</v>
      </c>
      <c r="E62" s="7"/>
    </row>
    <row r="63" spans="1:5" ht="65.25" customHeight="1" thickBot="1" x14ac:dyDescent="0.3">
      <c r="A63" s="109"/>
      <c r="B63" s="90"/>
      <c r="C63" s="24" t="s">
        <v>63</v>
      </c>
      <c r="D63" s="21">
        <v>2</v>
      </c>
      <c r="E63" s="6"/>
    </row>
    <row r="64" spans="1:5" ht="25.5" x14ac:dyDescent="0.25">
      <c r="A64" s="109"/>
      <c r="B64" s="88" t="s">
        <v>64</v>
      </c>
      <c r="C64" s="28" t="s">
        <v>65</v>
      </c>
      <c r="D64" s="19">
        <v>0</v>
      </c>
      <c r="E64" s="5"/>
    </row>
    <row r="65" spans="1:5" ht="38.25" x14ac:dyDescent="0.25">
      <c r="A65" s="109"/>
      <c r="B65" s="89"/>
      <c r="C65" s="29" t="s">
        <v>66</v>
      </c>
      <c r="D65" s="23">
        <v>1</v>
      </c>
      <c r="E65" s="7"/>
    </row>
    <row r="66" spans="1:5" ht="63.75" x14ac:dyDescent="0.25">
      <c r="A66" s="109"/>
      <c r="B66" s="89"/>
      <c r="C66" s="29" t="s">
        <v>67</v>
      </c>
      <c r="D66" s="23">
        <v>2</v>
      </c>
      <c r="E66" s="7"/>
    </row>
    <row r="67" spans="1:5" ht="65.25" customHeight="1" thickBot="1" x14ac:dyDescent="0.3">
      <c r="A67" s="109"/>
      <c r="B67" s="90"/>
      <c r="C67" s="24" t="s">
        <v>68</v>
      </c>
      <c r="D67" s="21">
        <v>3</v>
      </c>
      <c r="E67" s="6"/>
    </row>
    <row r="68" spans="1:5" ht="25.5" x14ac:dyDescent="0.25">
      <c r="A68" s="109"/>
      <c r="B68" s="88" t="s">
        <v>69</v>
      </c>
      <c r="C68" s="28" t="s">
        <v>70</v>
      </c>
      <c r="D68" s="19">
        <v>0</v>
      </c>
      <c r="E68" s="5"/>
    </row>
    <row r="69" spans="1:5" ht="25.5" x14ac:dyDescent="0.25">
      <c r="A69" s="109"/>
      <c r="B69" s="89"/>
      <c r="C69" s="29" t="s">
        <v>71</v>
      </c>
      <c r="D69" s="23">
        <v>1</v>
      </c>
      <c r="E69" s="7"/>
    </row>
    <row r="70" spans="1:5" ht="38.25" x14ac:dyDescent="0.25">
      <c r="A70" s="109"/>
      <c r="B70" s="89"/>
      <c r="C70" s="29" t="s">
        <v>72</v>
      </c>
      <c r="D70" s="23">
        <v>2</v>
      </c>
      <c r="E70" s="7"/>
    </row>
    <row r="71" spans="1:5" ht="77.25" thickBot="1" x14ac:dyDescent="0.3">
      <c r="A71" s="109"/>
      <c r="B71" s="90"/>
      <c r="C71" s="24" t="s">
        <v>73</v>
      </c>
      <c r="D71" s="21">
        <v>3</v>
      </c>
      <c r="E71" s="6"/>
    </row>
    <row r="72" spans="1:5" ht="51" x14ac:dyDescent="0.25">
      <c r="A72" s="109"/>
      <c r="B72" s="88" t="s">
        <v>74</v>
      </c>
      <c r="C72" s="28" t="s">
        <v>75</v>
      </c>
      <c r="D72" s="19">
        <v>0</v>
      </c>
      <c r="E72" s="5"/>
    </row>
    <row r="73" spans="1:5" ht="38.25" x14ac:dyDescent="0.25">
      <c r="A73" s="109"/>
      <c r="B73" s="89"/>
      <c r="C73" s="29" t="s">
        <v>76</v>
      </c>
      <c r="D73" s="23">
        <v>1</v>
      </c>
      <c r="E73" s="7"/>
    </row>
    <row r="74" spans="1:5" ht="38.25" x14ac:dyDescent="0.25">
      <c r="A74" s="109"/>
      <c r="B74" s="89"/>
      <c r="C74" s="29" t="s">
        <v>77</v>
      </c>
      <c r="D74" s="23">
        <v>2</v>
      </c>
      <c r="E74" s="7"/>
    </row>
    <row r="75" spans="1:5" ht="51.75" thickBot="1" x14ac:dyDescent="0.3">
      <c r="A75" s="109"/>
      <c r="B75" s="90"/>
      <c r="C75" s="24" t="s">
        <v>78</v>
      </c>
      <c r="D75" s="21">
        <v>3</v>
      </c>
      <c r="E75" s="6"/>
    </row>
    <row r="76" spans="1:5" ht="47.25" customHeight="1" x14ac:dyDescent="0.25">
      <c r="A76" s="109"/>
      <c r="B76" s="75" t="s">
        <v>79</v>
      </c>
      <c r="C76" s="28" t="s">
        <v>16</v>
      </c>
      <c r="D76" s="19">
        <v>0</v>
      </c>
      <c r="E76" s="5"/>
    </row>
    <row r="77" spans="1:5" ht="58.5" customHeight="1" thickBot="1" x14ac:dyDescent="0.3">
      <c r="A77" s="109"/>
      <c r="B77" s="76"/>
      <c r="C77" s="24" t="s">
        <v>17</v>
      </c>
      <c r="D77" s="21">
        <v>1</v>
      </c>
      <c r="E77" s="6"/>
    </row>
    <row r="78" spans="1:5" ht="38.25" x14ac:dyDescent="0.25">
      <c r="A78" s="109"/>
      <c r="B78" s="88" t="s">
        <v>80</v>
      </c>
      <c r="C78" s="28" t="s">
        <v>81</v>
      </c>
      <c r="D78" s="19">
        <v>0</v>
      </c>
      <c r="E78" s="5"/>
    </row>
    <row r="79" spans="1:5" ht="38.25" x14ac:dyDescent="0.25">
      <c r="A79" s="109"/>
      <c r="B79" s="89"/>
      <c r="C79" s="29" t="s">
        <v>82</v>
      </c>
      <c r="D79" s="23">
        <v>1</v>
      </c>
      <c r="E79" s="7"/>
    </row>
    <row r="80" spans="1:5" ht="38.25" x14ac:dyDescent="0.25">
      <c r="A80" s="109"/>
      <c r="B80" s="89"/>
      <c r="C80" s="29" t="s">
        <v>83</v>
      </c>
      <c r="D80" s="23">
        <v>2</v>
      </c>
      <c r="E80" s="7"/>
    </row>
    <row r="81" spans="1:5" ht="39" thickBot="1" x14ac:dyDescent="0.3">
      <c r="A81" s="109"/>
      <c r="B81" s="90"/>
      <c r="C81" s="24" t="s">
        <v>84</v>
      </c>
      <c r="D81" s="21">
        <v>3</v>
      </c>
      <c r="E81" s="6"/>
    </row>
    <row r="82" spans="1:5" ht="15" customHeight="1" x14ac:dyDescent="0.25">
      <c r="A82" s="109"/>
      <c r="B82" s="88" t="s">
        <v>85</v>
      </c>
      <c r="C82" s="28" t="s">
        <v>86</v>
      </c>
      <c r="D82" s="19">
        <v>0</v>
      </c>
      <c r="E82" s="5"/>
    </row>
    <row r="83" spans="1:5" ht="27.75" customHeight="1" x14ac:dyDescent="0.25">
      <c r="A83" s="109"/>
      <c r="B83" s="89"/>
      <c r="C83" s="29" t="s">
        <v>87</v>
      </c>
      <c r="D83" s="23">
        <v>1</v>
      </c>
      <c r="E83" s="7"/>
    </row>
    <row r="84" spans="1:5" ht="48" customHeight="1" thickBot="1" x14ac:dyDescent="0.3">
      <c r="A84" s="109"/>
      <c r="B84" s="90"/>
      <c r="C84" s="24" t="s">
        <v>88</v>
      </c>
      <c r="D84" s="21">
        <v>2</v>
      </c>
      <c r="E84" s="6"/>
    </row>
    <row r="85" spans="1:5" ht="17.25" customHeight="1" x14ac:dyDescent="0.25">
      <c r="A85" s="55" t="s">
        <v>89</v>
      </c>
      <c r="B85" s="30" t="s">
        <v>90</v>
      </c>
      <c r="C85" s="30" t="s">
        <v>91</v>
      </c>
      <c r="D85" s="58" t="s">
        <v>403</v>
      </c>
      <c r="E85" s="60" t="s">
        <v>366</v>
      </c>
    </row>
    <row r="86" spans="1:5" ht="24" customHeight="1" thickBot="1" x14ac:dyDescent="0.3">
      <c r="A86" s="56"/>
      <c r="B86" s="31" t="s">
        <v>92</v>
      </c>
      <c r="C86" s="32" t="s">
        <v>311</v>
      </c>
      <c r="D86" s="111"/>
      <c r="E86" s="61"/>
    </row>
    <row r="87" spans="1:5" ht="15.75" customHeight="1" x14ac:dyDescent="0.25">
      <c r="A87" s="56"/>
      <c r="B87" s="31" t="s">
        <v>93</v>
      </c>
      <c r="C87" s="32" t="s">
        <v>312</v>
      </c>
      <c r="D87" s="72">
        <f>D84+D81+D77+D75+D71+D67+D63+D60+D57+D54+D49+D47+D43+D39+D35+D22+D33+D31+D28+D26+D24+D20+D16+D14+D11+D9+D5</f>
        <v>53</v>
      </c>
      <c r="E87" s="73" t="e">
        <f>SUM(E4:E85)*AND(OR(E39,E38,E37),E24,E22,E11,OR(E9,E8,E7),E5)</f>
        <v>#VALUE!</v>
      </c>
    </row>
    <row r="88" spans="1:5" ht="15.75" customHeight="1" thickBot="1" x14ac:dyDescent="0.3">
      <c r="A88" s="57"/>
      <c r="B88" s="33" t="s">
        <v>94</v>
      </c>
      <c r="C88" s="34" t="s">
        <v>313</v>
      </c>
      <c r="D88" s="63"/>
      <c r="E88" s="74"/>
    </row>
    <row r="89" spans="1:5" s="9" customFormat="1" ht="33" customHeight="1" thickBot="1" x14ac:dyDescent="0.3">
      <c r="A89" s="66" t="s">
        <v>95</v>
      </c>
      <c r="B89" s="67"/>
      <c r="C89" s="67"/>
      <c r="D89" s="67"/>
      <c r="E89" s="68"/>
    </row>
    <row r="90" spans="1:5" ht="25.5" x14ac:dyDescent="0.25">
      <c r="A90" s="2" t="s">
        <v>1</v>
      </c>
      <c r="B90" s="3" t="s">
        <v>2</v>
      </c>
      <c r="C90" s="3" t="s">
        <v>3</v>
      </c>
      <c r="D90" s="3" t="s">
        <v>4</v>
      </c>
      <c r="E90" s="4" t="s">
        <v>372</v>
      </c>
    </row>
    <row r="91" spans="1:5" ht="15.75" customHeight="1" thickBot="1" x14ac:dyDescent="0.3">
      <c r="A91" s="80" t="s">
        <v>96</v>
      </c>
      <c r="B91" s="81"/>
      <c r="C91" s="81"/>
      <c r="D91" s="81"/>
      <c r="E91" s="82"/>
    </row>
    <row r="92" spans="1:5" ht="38.25" customHeight="1" x14ac:dyDescent="0.25">
      <c r="A92" s="77" t="s">
        <v>346</v>
      </c>
      <c r="B92" s="83" t="s">
        <v>345</v>
      </c>
      <c r="C92" s="28" t="s">
        <v>20</v>
      </c>
      <c r="D92" s="19">
        <v>0</v>
      </c>
      <c r="E92" s="5"/>
    </row>
    <row r="93" spans="1:5" ht="68.25" customHeight="1" thickBot="1" x14ac:dyDescent="0.3">
      <c r="A93" s="78"/>
      <c r="B93" s="84"/>
      <c r="C93" s="24" t="s">
        <v>347</v>
      </c>
      <c r="D93" s="21">
        <v>1</v>
      </c>
      <c r="E93" s="6"/>
    </row>
    <row r="94" spans="1:5" ht="15.75" customHeight="1" x14ac:dyDescent="0.25">
      <c r="A94" s="78"/>
      <c r="B94" s="83" t="s">
        <v>344</v>
      </c>
      <c r="C94" s="28" t="s">
        <v>20</v>
      </c>
      <c r="D94" s="19">
        <v>0</v>
      </c>
      <c r="E94" s="5"/>
    </row>
    <row r="95" spans="1:5" ht="91.5" customHeight="1" thickBot="1" x14ac:dyDescent="0.3">
      <c r="A95" s="78"/>
      <c r="B95" s="84"/>
      <c r="C95" s="24" t="s">
        <v>97</v>
      </c>
      <c r="D95" s="21">
        <v>1</v>
      </c>
      <c r="E95" s="6"/>
    </row>
    <row r="96" spans="1:5" ht="15.75" x14ac:dyDescent="0.25">
      <c r="A96" s="78"/>
      <c r="B96" s="88" t="s">
        <v>98</v>
      </c>
      <c r="C96" s="28" t="s">
        <v>99</v>
      </c>
      <c r="D96" s="19">
        <v>0</v>
      </c>
      <c r="E96" s="5"/>
    </row>
    <row r="97" spans="1:5" ht="15.75" x14ac:dyDescent="0.25">
      <c r="A97" s="78"/>
      <c r="B97" s="89"/>
      <c r="C97" s="29" t="s">
        <v>100</v>
      </c>
      <c r="D97" s="23">
        <v>1</v>
      </c>
      <c r="E97" s="7"/>
    </row>
    <row r="98" spans="1:5" ht="15.75" x14ac:dyDescent="0.25">
      <c r="A98" s="78"/>
      <c r="B98" s="89"/>
      <c r="C98" s="29" t="s">
        <v>101</v>
      </c>
      <c r="D98" s="23">
        <v>2</v>
      </c>
      <c r="E98" s="7"/>
    </row>
    <row r="99" spans="1:5" ht="20.25" customHeight="1" thickBot="1" x14ac:dyDescent="0.3">
      <c r="A99" s="78"/>
      <c r="B99" s="90"/>
      <c r="C99" s="24" t="s">
        <v>102</v>
      </c>
      <c r="D99" s="35">
        <v>3</v>
      </c>
      <c r="E99" s="6"/>
    </row>
    <row r="100" spans="1:5" ht="15.75" x14ac:dyDescent="0.25">
      <c r="A100" s="78"/>
      <c r="B100" s="88" t="s">
        <v>103</v>
      </c>
      <c r="C100" s="28" t="s">
        <v>38</v>
      </c>
      <c r="D100" s="19">
        <v>0</v>
      </c>
      <c r="E100" s="5"/>
    </row>
    <row r="101" spans="1:5" ht="63.75" x14ac:dyDescent="0.25">
      <c r="A101" s="78"/>
      <c r="B101" s="89"/>
      <c r="C101" s="29" t="s">
        <v>104</v>
      </c>
      <c r="D101" s="23">
        <v>1</v>
      </c>
      <c r="E101" s="7"/>
    </row>
    <row r="102" spans="1:5" ht="39" thickBot="1" x14ac:dyDescent="0.3">
      <c r="A102" s="104"/>
      <c r="B102" s="90"/>
      <c r="C102" s="24" t="s">
        <v>105</v>
      </c>
      <c r="D102" s="21">
        <v>2</v>
      </c>
      <c r="E102" s="6"/>
    </row>
    <row r="103" spans="1:5" ht="38.25" customHeight="1" x14ac:dyDescent="0.25">
      <c r="A103" s="112" t="s">
        <v>106</v>
      </c>
      <c r="B103" s="75" t="s">
        <v>107</v>
      </c>
      <c r="C103" s="28" t="s">
        <v>20</v>
      </c>
      <c r="D103" s="36">
        <v>0</v>
      </c>
      <c r="E103" s="5"/>
    </row>
    <row r="104" spans="1:5" ht="52.5" customHeight="1" thickBot="1" x14ac:dyDescent="0.3">
      <c r="A104" s="112"/>
      <c r="B104" s="76"/>
      <c r="C104" s="24" t="s">
        <v>23</v>
      </c>
      <c r="D104" s="21">
        <v>1</v>
      </c>
      <c r="E104" s="6"/>
    </row>
    <row r="105" spans="1:5" ht="15.75" x14ac:dyDescent="0.25">
      <c r="A105" s="112"/>
      <c r="B105" s="88" t="s">
        <v>108</v>
      </c>
      <c r="C105" s="28" t="s">
        <v>109</v>
      </c>
      <c r="D105" s="19">
        <v>0</v>
      </c>
      <c r="E105" s="5"/>
    </row>
    <row r="106" spans="1:5" ht="15.75" x14ac:dyDescent="0.25">
      <c r="A106" s="112"/>
      <c r="B106" s="89"/>
      <c r="C106" s="29" t="s">
        <v>110</v>
      </c>
      <c r="D106" s="23">
        <v>1</v>
      </c>
      <c r="E106" s="7"/>
    </row>
    <row r="107" spans="1:5" ht="15.75" x14ac:dyDescent="0.25">
      <c r="A107" s="112"/>
      <c r="B107" s="89"/>
      <c r="C107" s="29" t="s">
        <v>111</v>
      </c>
      <c r="D107" s="23">
        <v>2</v>
      </c>
      <c r="E107" s="7"/>
    </row>
    <row r="108" spans="1:5" ht="16.5" thickBot="1" x14ac:dyDescent="0.3">
      <c r="A108" s="112"/>
      <c r="B108" s="90"/>
      <c r="C108" s="24" t="s">
        <v>112</v>
      </c>
      <c r="D108" s="21">
        <v>3</v>
      </c>
      <c r="E108" s="6"/>
    </row>
    <row r="109" spans="1:5" ht="63.75" x14ac:dyDescent="0.25">
      <c r="A109" s="112"/>
      <c r="B109" s="88" t="s">
        <v>113</v>
      </c>
      <c r="C109" s="28" t="s">
        <v>114</v>
      </c>
      <c r="D109" s="19">
        <v>0</v>
      </c>
      <c r="E109" s="5"/>
    </row>
    <row r="110" spans="1:5" ht="25.5" x14ac:dyDescent="0.25">
      <c r="A110" s="112"/>
      <c r="B110" s="89"/>
      <c r="C110" s="29" t="s">
        <v>115</v>
      </c>
      <c r="D110" s="23">
        <v>1</v>
      </c>
      <c r="E110" s="7"/>
    </row>
    <row r="111" spans="1:5" ht="25.5" x14ac:dyDescent="0.25">
      <c r="A111" s="112"/>
      <c r="B111" s="89"/>
      <c r="C111" s="29" t="s">
        <v>116</v>
      </c>
      <c r="D111" s="23">
        <v>2</v>
      </c>
      <c r="E111" s="7"/>
    </row>
    <row r="112" spans="1:5" ht="26.25" thickBot="1" x14ac:dyDescent="0.3">
      <c r="A112" s="112"/>
      <c r="B112" s="90"/>
      <c r="C112" s="24" t="s">
        <v>117</v>
      </c>
      <c r="D112" s="21">
        <v>3</v>
      </c>
      <c r="E112" s="6"/>
    </row>
    <row r="113" spans="1:5" ht="15.75" x14ac:dyDescent="0.25">
      <c r="A113" s="112"/>
      <c r="B113" s="88" t="s">
        <v>118</v>
      </c>
      <c r="C113" s="28" t="s">
        <v>38</v>
      </c>
      <c r="D113" s="19">
        <v>0</v>
      </c>
      <c r="E113" s="5"/>
    </row>
    <row r="114" spans="1:5" ht="31.5" customHeight="1" x14ac:dyDescent="0.25">
      <c r="A114" s="112"/>
      <c r="B114" s="89"/>
      <c r="C114" s="29" t="s">
        <v>119</v>
      </c>
      <c r="D114" s="23">
        <v>1</v>
      </c>
      <c r="E114" s="7"/>
    </row>
    <row r="115" spans="1:5" ht="38.25" x14ac:dyDescent="0.25">
      <c r="A115" s="112"/>
      <c r="B115" s="89"/>
      <c r="C115" s="29" t="s">
        <v>120</v>
      </c>
      <c r="D115" s="23">
        <v>2</v>
      </c>
      <c r="E115" s="7"/>
    </row>
    <row r="116" spans="1:5" ht="46.5" customHeight="1" thickBot="1" x14ac:dyDescent="0.3">
      <c r="A116" s="112"/>
      <c r="B116" s="90"/>
      <c r="C116" s="24" t="s">
        <v>121</v>
      </c>
      <c r="D116" s="21">
        <v>3</v>
      </c>
      <c r="E116" s="6"/>
    </row>
    <row r="117" spans="1:5" ht="15.75" x14ac:dyDescent="0.25">
      <c r="A117" s="112"/>
      <c r="B117" s="88" t="s">
        <v>122</v>
      </c>
      <c r="C117" s="28" t="s">
        <v>38</v>
      </c>
      <c r="D117" s="19">
        <v>0</v>
      </c>
      <c r="E117" s="5"/>
    </row>
    <row r="118" spans="1:5" ht="37.5" customHeight="1" x14ac:dyDescent="0.25">
      <c r="A118" s="112"/>
      <c r="B118" s="89"/>
      <c r="C118" s="29" t="s">
        <v>123</v>
      </c>
      <c r="D118" s="23">
        <v>1</v>
      </c>
      <c r="E118" s="7"/>
    </row>
    <row r="119" spans="1:5" ht="63.75" customHeight="1" thickBot="1" x14ac:dyDescent="0.3">
      <c r="A119" s="112"/>
      <c r="B119" s="90"/>
      <c r="C119" s="24" t="s">
        <v>124</v>
      </c>
      <c r="D119" s="21">
        <v>2</v>
      </c>
      <c r="E119" s="6"/>
    </row>
    <row r="120" spans="1:5" ht="38.25" x14ac:dyDescent="0.25">
      <c r="A120" s="112"/>
      <c r="B120" s="88" t="s">
        <v>125</v>
      </c>
      <c r="C120" s="28" t="s">
        <v>126</v>
      </c>
      <c r="D120" s="19">
        <v>0</v>
      </c>
      <c r="E120" s="5"/>
    </row>
    <row r="121" spans="1:5" ht="38.25" x14ac:dyDescent="0.25">
      <c r="A121" s="112"/>
      <c r="B121" s="89"/>
      <c r="C121" s="29" t="s">
        <v>127</v>
      </c>
      <c r="D121" s="23">
        <v>1</v>
      </c>
      <c r="E121" s="7"/>
    </row>
    <row r="122" spans="1:5" ht="51" x14ac:dyDescent="0.25">
      <c r="A122" s="112"/>
      <c r="B122" s="89"/>
      <c r="C122" s="29" t="s">
        <v>128</v>
      </c>
      <c r="D122" s="23">
        <v>2</v>
      </c>
      <c r="E122" s="7"/>
    </row>
    <row r="123" spans="1:5" ht="51.75" thickBot="1" x14ac:dyDescent="0.3">
      <c r="A123" s="77"/>
      <c r="B123" s="89"/>
      <c r="C123" s="37" t="s">
        <v>129</v>
      </c>
      <c r="D123" s="38">
        <v>3</v>
      </c>
      <c r="E123" s="10"/>
    </row>
    <row r="124" spans="1:5" ht="15" customHeight="1" x14ac:dyDescent="0.25">
      <c r="A124" s="55" t="s">
        <v>89</v>
      </c>
      <c r="B124" s="30" t="s">
        <v>90</v>
      </c>
      <c r="C124" s="30" t="s">
        <v>91</v>
      </c>
      <c r="D124" s="113" t="s">
        <v>403</v>
      </c>
      <c r="E124" s="60" t="s">
        <v>366</v>
      </c>
    </row>
    <row r="125" spans="1:5" ht="23.25" customHeight="1" x14ac:dyDescent="0.25">
      <c r="A125" s="56"/>
      <c r="B125" s="31" t="s">
        <v>92</v>
      </c>
      <c r="C125" s="32" t="s">
        <v>315</v>
      </c>
      <c r="D125" s="114"/>
      <c r="E125" s="61"/>
    </row>
    <row r="126" spans="1:5" ht="15.75" customHeight="1" x14ac:dyDescent="0.25">
      <c r="A126" s="56"/>
      <c r="B126" s="31" t="s">
        <v>93</v>
      </c>
      <c r="C126" s="32" t="s">
        <v>316</v>
      </c>
      <c r="D126" s="62">
        <f>D123+D119+D116+D112+D108+D104+D102+D99+D95+D93</f>
        <v>22</v>
      </c>
      <c r="E126" s="64" t="e">
        <f>SUM(E92:E123)*AND(E95,E93)</f>
        <v>#VALUE!</v>
      </c>
    </row>
    <row r="127" spans="1:5" ht="15.75" customHeight="1" thickBot="1" x14ac:dyDescent="0.3">
      <c r="A127" s="57"/>
      <c r="B127" s="33" t="s">
        <v>94</v>
      </c>
      <c r="C127" s="34" t="s">
        <v>404</v>
      </c>
      <c r="D127" s="63"/>
      <c r="E127" s="65"/>
    </row>
    <row r="128" spans="1:5" ht="30.75" customHeight="1" thickBot="1" x14ac:dyDescent="0.3">
      <c r="A128" s="66" t="s">
        <v>95</v>
      </c>
      <c r="B128" s="67"/>
      <c r="C128" s="67"/>
      <c r="D128" s="67"/>
      <c r="E128" s="68"/>
    </row>
    <row r="129" spans="1:5" ht="25.5" x14ac:dyDescent="0.25">
      <c r="A129" s="2" t="s">
        <v>1</v>
      </c>
      <c r="B129" s="3" t="s">
        <v>2</v>
      </c>
      <c r="C129" s="3" t="s">
        <v>3</v>
      </c>
      <c r="D129" s="3" t="s">
        <v>4</v>
      </c>
      <c r="E129" s="4" t="s">
        <v>372</v>
      </c>
    </row>
    <row r="130" spans="1:5" ht="15.75" customHeight="1" thickBot="1" x14ac:dyDescent="0.3">
      <c r="A130" s="80" t="s">
        <v>130</v>
      </c>
      <c r="B130" s="81"/>
      <c r="C130" s="81"/>
      <c r="D130" s="81"/>
      <c r="E130" s="82"/>
    </row>
    <row r="131" spans="1:5" ht="15.75" x14ac:dyDescent="0.25">
      <c r="A131" s="108" t="s">
        <v>131</v>
      </c>
      <c r="B131" s="85" t="s">
        <v>379</v>
      </c>
      <c r="C131" s="28" t="s">
        <v>132</v>
      </c>
      <c r="D131" s="19">
        <v>0</v>
      </c>
      <c r="E131" s="5"/>
    </row>
    <row r="132" spans="1:5" ht="15.75" x14ac:dyDescent="0.25">
      <c r="A132" s="109"/>
      <c r="B132" s="86"/>
      <c r="C132" s="29" t="s">
        <v>133</v>
      </c>
      <c r="D132" s="23">
        <v>1</v>
      </c>
      <c r="E132" s="7"/>
    </row>
    <row r="133" spans="1:5" ht="15.75" x14ac:dyDescent="0.25">
      <c r="A133" s="109"/>
      <c r="B133" s="86"/>
      <c r="C133" s="29" t="s">
        <v>134</v>
      </c>
      <c r="D133" s="23">
        <v>2</v>
      </c>
      <c r="E133" s="7"/>
    </row>
    <row r="134" spans="1:5" ht="20.25" customHeight="1" thickBot="1" x14ac:dyDescent="0.3">
      <c r="A134" s="109"/>
      <c r="B134" s="87"/>
      <c r="C134" s="24" t="s">
        <v>135</v>
      </c>
      <c r="D134" s="21">
        <v>3</v>
      </c>
      <c r="E134" s="6"/>
    </row>
    <row r="135" spans="1:5" ht="31.5" customHeight="1" x14ac:dyDescent="0.25">
      <c r="A135" s="109"/>
      <c r="B135" s="88" t="s">
        <v>136</v>
      </c>
      <c r="C135" s="28" t="s">
        <v>137</v>
      </c>
      <c r="D135" s="19">
        <v>0</v>
      </c>
      <c r="E135" s="5"/>
    </row>
    <row r="136" spans="1:5" ht="25.5" x14ac:dyDescent="0.25">
      <c r="A136" s="109"/>
      <c r="B136" s="89"/>
      <c r="C136" s="29" t="s">
        <v>138</v>
      </c>
      <c r="D136" s="23">
        <v>1</v>
      </c>
      <c r="E136" s="7"/>
    </row>
    <row r="137" spans="1:5" ht="38.25" x14ac:dyDescent="0.25">
      <c r="A137" s="109"/>
      <c r="B137" s="89"/>
      <c r="C137" s="29" t="s">
        <v>139</v>
      </c>
      <c r="D137" s="23">
        <v>2</v>
      </c>
      <c r="E137" s="7"/>
    </row>
    <row r="138" spans="1:5" ht="26.25" thickBot="1" x14ac:dyDescent="0.3">
      <c r="A138" s="109"/>
      <c r="B138" s="90"/>
      <c r="C138" s="24" t="s">
        <v>140</v>
      </c>
      <c r="D138" s="21">
        <v>3</v>
      </c>
      <c r="E138" s="6"/>
    </row>
    <row r="139" spans="1:5" ht="15.75" x14ac:dyDescent="0.25">
      <c r="A139" s="109"/>
      <c r="B139" s="88" t="s">
        <v>141</v>
      </c>
      <c r="C139" s="28" t="s">
        <v>38</v>
      </c>
      <c r="D139" s="19">
        <v>0</v>
      </c>
      <c r="E139" s="5"/>
    </row>
    <row r="140" spans="1:5" ht="15.75" x14ac:dyDescent="0.25">
      <c r="A140" s="109"/>
      <c r="B140" s="89"/>
      <c r="C140" s="29" t="s">
        <v>142</v>
      </c>
      <c r="D140" s="23">
        <v>1</v>
      </c>
      <c r="E140" s="7"/>
    </row>
    <row r="141" spans="1:5" ht="15.75" x14ac:dyDescent="0.25">
      <c r="A141" s="109"/>
      <c r="B141" s="89"/>
      <c r="C141" s="29" t="s">
        <v>143</v>
      </c>
      <c r="D141" s="23">
        <v>2</v>
      </c>
      <c r="E141" s="7"/>
    </row>
    <row r="142" spans="1:5" ht="16.5" thickBot="1" x14ac:dyDescent="0.3">
      <c r="A142" s="109"/>
      <c r="B142" s="90"/>
      <c r="C142" s="24" t="s">
        <v>144</v>
      </c>
      <c r="D142" s="21">
        <v>3</v>
      </c>
      <c r="E142" s="6"/>
    </row>
    <row r="143" spans="1:5" ht="15.75" x14ac:dyDescent="0.25">
      <c r="A143" s="109"/>
      <c r="B143" s="88" t="s">
        <v>145</v>
      </c>
      <c r="C143" s="28" t="s">
        <v>38</v>
      </c>
      <c r="D143" s="19">
        <v>0</v>
      </c>
      <c r="E143" s="5"/>
    </row>
    <row r="144" spans="1:5" ht="38.25" x14ac:dyDescent="0.25">
      <c r="A144" s="109"/>
      <c r="B144" s="89"/>
      <c r="C144" s="29" t="s">
        <v>146</v>
      </c>
      <c r="D144" s="23">
        <v>1</v>
      </c>
      <c r="E144" s="7"/>
    </row>
    <row r="145" spans="1:5" ht="51" x14ac:dyDescent="0.25">
      <c r="A145" s="109"/>
      <c r="B145" s="89"/>
      <c r="C145" s="29" t="s">
        <v>147</v>
      </c>
      <c r="D145" s="23">
        <v>2</v>
      </c>
      <c r="E145" s="7"/>
    </row>
    <row r="146" spans="1:5" ht="51.75" thickBot="1" x14ac:dyDescent="0.3">
      <c r="A146" s="109"/>
      <c r="B146" s="90"/>
      <c r="C146" s="24" t="s">
        <v>148</v>
      </c>
      <c r="D146" s="21">
        <v>3</v>
      </c>
      <c r="E146" s="6"/>
    </row>
    <row r="147" spans="1:5" ht="15.75" x14ac:dyDescent="0.25">
      <c r="A147" s="109"/>
      <c r="B147" s="88" t="s">
        <v>149</v>
      </c>
      <c r="C147" s="28" t="s">
        <v>38</v>
      </c>
      <c r="D147" s="19">
        <v>0</v>
      </c>
      <c r="E147" s="5"/>
    </row>
    <row r="148" spans="1:5" ht="51" x14ac:dyDescent="0.25">
      <c r="A148" s="109"/>
      <c r="B148" s="89"/>
      <c r="C148" s="29" t="s">
        <v>150</v>
      </c>
      <c r="D148" s="23">
        <v>1</v>
      </c>
      <c r="E148" s="7"/>
    </row>
    <row r="149" spans="1:5" ht="51" x14ac:dyDescent="0.25">
      <c r="A149" s="109"/>
      <c r="B149" s="89"/>
      <c r="C149" s="29" t="s">
        <v>151</v>
      </c>
      <c r="D149" s="23">
        <v>2</v>
      </c>
      <c r="E149" s="7"/>
    </row>
    <row r="150" spans="1:5" ht="51.75" thickBot="1" x14ac:dyDescent="0.3">
      <c r="A150" s="109"/>
      <c r="B150" s="90"/>
      <c r="C150" s="24" t="s">
        <v>152</v>
      </c>
      <c r="D150" s="21">
        <v>3</v>
      </c>
      <c r="E150" s="6"/>
    </row>
    <row r="151" spans="1:5" ht="14.25" customHeight="1" x14ac:dyDescent="0.25">
      <c r="A151" s="109"/>
      <c r="B151" s="75" t="s">
        <v>153</v>
      </c>
      <c r="C151" s="28" t="s">
        <v>38</v>
      </c>
      <c r="D151" s="19">
        <v>0</v>
      </c>
      <c r="E151" s="5"/>
    </row>
    <row r="152" spans="1:5" ht="51" x14ac:dyDescent="0.25">
      <c r="A152" s="109"/>
      <c r="B152" s="100"/>
      <c r="C152" s="29" t="s">
        <v>154</v>
      </c>
      <c r="D152" s="23">
        <v>1</v>
      </c>
      <c r="E152" s="7"/>
    </row>
    <row r="153" spans="1:5" ht="87.75" customHeight="1" thickBot="1" x14ac:dyDescent="0.3">
      <c r="A153" s="110"/>
      <c r="B153" s="76"/>
      <c r="C153" s="24" t="s">
        <v>155</v>
      </c>
      <c r="D153" s="21">
        <v>2</v>
      </c>
      <c r="E153" s="6"/>
    </row>
    <row r="154" spans="1:5" ht="25.5" customHeight="1" x14ac:dyDescent="0.25">
      <c r="A154" s="108" t="s">
        <v>156</v>
      </c>
      <c r="B154" s="85" t="s">
        <v>380</v>
      </c>
      <c r="C154" s="28" t="s">
        <v>38</v>
      </c>
      <c r="D154" s="19">
        <v>0</v>
      </c>
      <c r="E154" s="5"/>
    </row>
    <row r="155" spans="1:5" ht="15.75" x14ac:dyDescent="0.25">
      <c r="A155" s="109"/>
      <c r="B155" s="86"/>
      <c r="C155" s="29" t="s">
        <v>157</v>
      </c>
      <c r="D155" s="23">
        <v>1</v>
      </c>
      <c r="E155" s="7"/>
    </row>
    <row r="156" spans="1:5" ht="15.75" x14ac:dyDescent="0.25">
      <c r="A156" s="109"/>
      <c r="B156" s="86"/>
      <c r="C156" s="29" t="s">
        <v>158</v>
      </c>
      <c r="D156" s="23">
        <v>2</v>
      </c>
      <c r="E156" s="7"/>
    </row>
    <row r="157" spans="1:5" ht="48.75" customHeight="1" thickBot="1" x14ac:dyDescent="0.3">
      <c r="A157" s="109"/>
      <c r="B157" s="87"/>
      <c r="C157" s="24" t="s">
        <v>159</v>
      </c>
      <c r="D157" s="21">
        <v>3</v>
      </c>
      <c r="E157" s="6"/>
    </row>
    <row r="158" spans="1:5" ht="17.25" customHeight="1" x14ac:dyDescent="0.25">
      <c r="A158" s="109"/>
      <c r="B158" s="75" t="s">
        <v>160</v>
      </c>
      <c r="C158" s="28" t="s">
        <v>38</v>
      </c>
      <c r="D158" s="19">
        <v>0</v>
      </c>
      <c r="E158" s="5"/>
    </row>
    <row r="159" spans="1:5" ht="24.75" customHeight="1" thickBot="1" x14ac:dyDescent="0.3">
      <c r="A159" s="109"/>
      <c r="B159" s="76"/>
      <c r="C159" s="24" t="s">
        <v>161</v>
      </c>
      <c r="D159" s="21">
        <v>1</v>
      </c>
      <c r="E159" s="6"/>
    </row>
    <row r="160" spans="1:5" ht="15.75" x14ac:dyDescent="0.25">
      <c r="A160" s="109"/>
      <c r="B160" s="75" t="s">
        <v>162</v>
      </c>
      <c r="C160" s="28" t="s">
        <v>38</v>
      </c>
      <c r="D160" s="19">
        <v>0</v>
      </c>
      <c r="E160" s="5"/>
    </row>
    <row r="161" spans="1:5" ht="15.75" customHeight="1" thickBot="1" x14ac:dyDescent="0.3">
      <c r="A161" s="109"/>
      <c r="B161" s="76"/>
      <c r="C161" s="24" t="s">
        <v>163</v>
      </c>
      <c r="D161" s="21">
        <v>1</v>
      </c>
      <c r="E161" s="6"/>
    </row>
    <row r="162" spans="1:5" ht="15.75" x14ac:dyDescent="0.25">
      <c r="A162" s="109"/>
      <c r="B162" s="75" t="s">
        <v>164</v>
      </c>
      <c r="C162" s="28" t="s">
        <v>38</v>
      </c>
      <c r="D162" s="19">
        <v>0</v>
      </c>
      <c r="E162" s="5"/>
    </row>
    <row r="163" spans="1:5" ht="26.25" thickBot="1" x14ac:dyDescent="0.3">
      <c r="A163" s="109"/>
      <c r="B163" s="76"/>
      <c r="C163" s="24" t="s">
        <v>165</v>
      </c>
      <c r="D163" s="21">
        <v>1</v>
      </c>
      <c r="E163" s="6"/>
    </row>
    <row r="164" spans="1:5" ht="15.75" x14ac:dyDescent="0.25">
      <c r="A164" s="109"/>
      <c r="B164" s="75" t="s">
        <v>166</v>
      </c>
      <c r="C164" s="28" t="s">
        <v>38</v>
      </c>
      <c r="D164" s="19">
        <v>0</v>
      </c>
      <c r="E164" s="5"/>
    </row>
    <row r="165" spans="1:5" ht="26.25" thickBot="1" x14ac:dyDescent="0.3">
      <c r="A165" s="109"/>
      <c r="B165" s="76"/>
      <c r="C165" s="24" t="s">
        <v>167</v>
      </c>
      <c r="D165" s="21">
        <v>1</v>
      </c>
      <c r="E165" s="6"/>
    </row>
    <row r="166" spans="1:5" ht="15.75" x14ac:dyDescent="0.25">
      <c r="A166" s="109"/>
      <c r="B166" s="88" t="s">
        <v>168</v>
      </c>
      <c r="C166" s="39">
        <v>0</v>
      </c>
      <c r="D166" s="19">
        <v>0</v>
      </c>
      <c r="E166" s="5"/>
    </row>
    <row r="167" spans="1:5" ht="15.75" x14ac:dyDescent="0.25">
      <c r="A167" s="109"/>
      <c r="B167" s="89"/>
      <c r="C167" s="40" t="s">
        <v>132</v>
      </c>
      <c r="D167" s="23">
        <v>1</v>
      </c>
      <c r="E167" s="7"/>
    </row>
    <row r="168" spans="1:5" ht="15.75" x14ac:dyDescent="0.25">
      <c r="A168" s="109"/>
      <c r="B168" s="89"/>
      <c r="C168" s="40" t="s">
        <v>169</v>
      </c>
      <c r="D168" s="23">
        <v>2</v>
      </c>
      <c r="E168" s="7"/>
    </row>
    <row r="169" spans="1:5" ht="16.5" thickBot="1" x14ac:dyDescent="0.3">
      <c r="A169" s="109"/>
      <c r="B169" s="90"/>
      <c r="C169" s="41" t="s">
        <v>170</v>
      </c>
      <c r="D169" s="21">
        <v>3</v>
      </c>
      <c r="E169" s="6"/>
    </row>
    <row r="170" spans="1:5" ht="39.75" customHeight="1" x14ac:dyDescent="0.25">
      <c r="A170" s="109"/>
      <c r="B170" s="75" t="s">
        <v>171</v>
      </c>
      <c r="C170" s="28" t="s">
        <v>172</v>
      </c>
      <c r="D170" s="19">
        <v>0</v>
      </c>
      <c r="E170" s="5"/>
    </row>
    <row r="171" spans="1:5" ht="28.5" customHeight="1" x14ac:dyDescent="0.25">
      <c r="A171" s="109"/>
      <c r="B171" s="100"/>
      <c r="C171" s="29" t="s">
        <v>173</v>
      </c>
      <c r="D171" s="23">
        <v>1</v>
      </c>
      <c r="E171" s="7"/>
    </row>
    <row r="172" spans="1:5" ht="39.75" customHeight="1" thickBot="1" x14ac:dyDescent="0.3">
      <c r="A172" s="109"/>
      <c r="B172" s="79"/>
      <c r="C172" s="37" t="s">
        <v>174</v>
      </c>
      <c r="D172" s="38">
        <v>2</v>
      </c>
      <c r="E172" s="10"/>
    </row>
    <row r="173" spans="1:5" ht="16.5" customHeight="1" x14ac:dyDescent="0.25">
      <c r="A173" s="55" t="s">
        <v>89</v>
      </c>
      <c r="B173" s="30" t="s">
        <v>90</v>
      </c>
      <c r="C173" s="30" t="s">
        <v>91</v>
      </c>
      <c r="D173" s="58" t="s">
        <v>403</v>
      </c>
      <c r="E173" s="60" t="s">
        <v>366</v>
      </c>
    </row>
    <row r="174" spans="1:5" ht="23.25" customHeight="1" x14ac:dyDescent="0.25">
      <c r="A174" s="56"/>
      <c r="B174" s="31" t="s">
        <v>92</v>
      </c>
      <c r="C174" s="32" t="s">
        <v>319</v>
      </c>
      <c r="D174" s="59"/>
      <c r="E174" s="61"/>
    </row>
    <row r="175" spans="1:5" ht="16.5" customHeight="1" x14ac:dyDescent="0.25">
      <c r="A175" s="56"/>
      <c r="B175" s="31" t="s">
        <v>93</v>
      </c>
      <c r="C175" s="32" t="s">
        <v>320</v>
      </c>
      <c r="D175" s="62">
        <f>D172+D169+D165+D163+D161+D159+D157+D153+D150+D146+D142+D138+D134</f>
        <v>29</v>
      </c>
      <c r="E175" s="64" t="e">
        <f>SUM(E131:E172)*AND(OR(E157,E156,E155),OR(E134,E133,E132))</f>
        <v>#VALUE!</v>
      </c>
    </row>
    <row r="176" spans="1:5" ht="15.75" customHeight="1" thickBot="1" x14ac:dyDescent="0.3">
      <c r="A176" s="57"/>
      <c r="B176" s="33" t="s">
        <v>94</v>
      </c>
      <c r="C176" s="34" t="s">
        <v>321</v>
      </c>
      <c r="D176" s="63"/>
      <c r="E176" s="65"/>
    </row>
    <row r="177" spans="1:5" ht="31.5" customHeight="1" thickBot="1" x14ac:dyDescent="0.3">
      <c r="A177" s="66" t="s">
        <v>95</v>
      </c>
      <c r="B177" s="67"/>
      <c r="C177" s="67"/>
      <c r="D177" s="67"/>
      <c r="E177" s="68"/>
    </row>
    <row r="178" spans="1:5" ht="25.5" x14ac:dyDescent="0.25">
      <c r="A178" s="2" t="s">
        <v>1</v>
      </c>
      <c r="B178" s="3" t="s">
        <v>2</v>
      </c>
      <c r="C178" s="3" t="s">
        <v>3</v>
      </c>
      <c r="D178" s="3" t="s">
        <v>4</v>
      </c>
      <c r="E178" s="4" t="s">
        <v>372</v>
      </c>
    </row>
    <row r="179" spans="1:5" ht="15.75" thickBot="1" x14ac:dyDescent="0.3">
      <c r="A179" s="80" t="s">
        <v>175</v>
      </c>
      <c r="B179" s="81"/>
      <c r="C179" s="81"/>
      <c r="D179" s="81"/>
      <c r="E179" s="82"/>
    </row>
    <row r="180" spans="1:5" ht="28.5" customHeight="1" x14ac:dyDescent="0.25">
      <c r="A180" s="77" t="s">
        <v>176</v>
      </c>
      <c r="B180" s="83" t="s">
        <v>381</v>
      </c>
      <c r="C180" s="28" t="s">
        <v>20</v>
      </c>
      <c r="D180" s="19">
        <v>0</v>
      </c>
      <c r="E180" s="5"/>
    </row>
    <row r="181" spans="1:5" ht="24" customHeight="1" thickBot="1" x14ac:dyDescent="0.3">
      <c r="A181" s="78"/>
      <c r="B181" s="84"/>
      <c r="C181" s="24" t="s">
        <v>23</v>
      </c>
      <c r="D181" s="21">
        <v>3</v>
      </c>
      <c r="E181" s="6"/>
    </row>
    <row r="182" spans="1:5" ht="22.5" customHeight="1" x14ac:dyDescent="0.25">
      <c r="A182" s="78"/>
      <c r="B182" s="83" t="s">
        <v>382</v>
      </c>
      <c r="C182" s="28" t="s">
        <v>20</v>
      </c>
      <c r="D182" s="19">
        <v>0</v>
      </c>
      <c r="E182" s="5"/>
    </row>
    <row r="183" spans="1:5" ht="29.25" customHeight="1" thickBot="1" x14ac:dyDescent="0.3">
      <c r="A183" s="78"/>
      <c r="B183" s="84"/>
      <c r="C183" s="24" t="s">
        <v>23</v>
      </c>
      <c r="D183" s="21">
        <v>1</v>
      </c>
      <c r="E183" s="6"/>
    </row>
    <row r="184" spans="1:5" ht="20.25" customHeight="1" x14ac:dyDescent="0.25">
      <c r="A184" s="78"/>
      <c r="B184" s="83" t="s">
        <v>383</v>
      </c>
      <c r="C184" s="28" t="s">
        <v>20</v>
      </c>
      <c r="D184" s="19">
        <v>0</v>
      </c>
      <c r="E184" s="5"/>
    </row>
    <row r="185" spans="1:5" ht="19.5" customHeight="1" thickBot="1" x14ac:dyDescent="0.3">
      <c r="A185" s="78"/>
      <c r="B185" s="84"/>
      <c r="C185" s="24" t="s">
        <v>23</v>
      </c>
      <c r="D185" s="21">
        <v>1</v>
      </c>
      <c r="E185" s="6"/>
    </row>
    <row r="186" spans="1:5" ht="15.75" x14ac:dyDescent="0.25">
      <c r="A186" s="78"/>
      <c r="B186" s="83" t="s">
        <v>384</v>
      </c>
      <c r="C186" s="28" t="s">
        <v>20</v>
      </c>
      <c r="D186" s="19">
        <v>0</v>
      </c>
      <c r="E186" s="5"/>
    </row>
    <row r="187" spans="1:5" ht="27.75" customHeight="1" thickBot="1" x14ac:dyDescent="0.3">
      <c r="A187" s="78"/>
      <c r="B187" s="84"/>
      <c r="C187" s="24" t="s">
        <v>23</v>
      </c>
      <c r="D187" s="21">
        <v>1</v>
      </c>
      <c r="E187" s="6"/>
    </row>
    <row r="188" spans="1:5" ht="41.25" customHeight="1" x14ac:dyDescent="0.25">
      <c r="A188" s="78"/>
      <c r="B188" s="83" t="s">
        <v>385</v>
      </c>
      <c r="C188" s="28" t="s">
        <v>20</v>
      </c>
      <c r="D188" s="19">
        <v>0</v>
      </c>
      <c r="E188" s="5"/>
    </row>
    <row r="189" spans="1:5" ht="37.5" customHeight="1" thickBot="1" x14ac:dyDescent="0.3">
      <c r="A189" s="78"/>
      <c r="B189" s="84"/>
      <c r="C189" s="24" t="s">
        <v>23</v>
      </c>
      <c r="D189" s="21">
        <v>1</v>
      </c>
      <c r="E189" s="6"/>
    </row>
    <row r="190" spans="1:5" ht="15.75" x14ac:dyDescent="0.25">
      <c r="A190" s="78"/>
      <c r="B190" s="88" t="s">
        <v>177</v>
      </c>
      <c r="C190" s="28" t="s">
        <v>99</v>
      </c>
      <c r="D190" s="19">
        <v>0</v>
      </c>
      <c r="E190" s="5"/>
    </row>
    <row r="191" spans="1:5" ht="38.25" x14ac:dyDescent="0.25">
      <c r="A191" s="78"/>
      <c r="B191" s="89"/>
      <c r="C191" s="29" t="s">
        <v>178</v>
      </c>
      <c r="D191" s="23">
        <v>1</v>
      </c>
      <c r="E191" s="7"/>
    </row>
    <row r="192" spans="1:5" ht="51" x14ac:dyDescent="0.25">
      <c r="A192" s="78"/>
      <c r="B192" s="89"/>
      <c r="C192" s="29" t="s">
        <v>179</v>
      </c>
      <c r="D192" s="23">
        <v>2</v>
      </c>
      <c r="E192" s="7"/>
    </row>
    <row r="193" spans="1:5" ht="64.5" thickBot="1" x14ac:dyDescent="0.3">
      <c r="A193" s="78"/>
      <c r="B193" s="90"/>
      <c r="C193" s="24" t="s">
        <v>180</v>
      </c>
      <c r="D193" s="21">
        <v>3</v>
      </c>
      <c r="E193" s="6"/>
    </row>
    <row r="194" spans="1:5" ht="15" customHeight="1" x14ac:dyDescent="0.25">
      <c r="A194" s="78"/>
      <c r="B194" s="75" t="s">
        <v>181</v>
      </c>
      <c r="C194" s="28" t="s">
        <v>38</v>
      </c>
      <c r="D194" s="19">
        <v>0</v>
      </c>
      <c r="E194" s="5"/>
    </row>
    <row r="195" spans="1:5" ht="50.25" customHeight="1" thickBot="1" x14ac:dyDescent="0.3">
      <c r="A195" s="78"/>
      <c r="B195" s="76"/>
      <c r="C195" s="24" t="s">
        <v>182</v>
      </c>
      <c r="D195" s="21">
        <v>1</v>
      </c>
      <c r="E195" s="6"/>
    </row>
    <row r="196" spans="1:5" ht="25.5" x14ac:dyDescent="0.25">
      <c r="A196" s="78"/>
      <c r="B196" s="88" t="s">
        <v>183</v>
      </c>
      <c r="C196" s="28" t="s">
        <v>184</v>
      </c>
      <c r="D196" s="19">
        <v>0</v>
      </c>
      <c r="E196" s="5"/>
    </row>
    <row r="197" spans="1:5" ht="30.75" customHeight="1" x14ac:dyDescent="0.25">
      <c r="A197" s="78"/>
      <c r="B197" s="89"/>
      <c r="C197" s="29" t="s">
        <v>185</v>
      </c>
      <c r="D197" s="23">
        <v>1</v>
      </c>
      <c r="E197" s="7"/>
    </row>
    <row r="198" spans="1:5" ht="38.25" x14ac:dyDescent="0.25">
      <c r="A198" s="78"/>
      <c r="B198" s="89"/>
      <c r="C198" s="29" t="s">
        <v>186</v>
      </c>
      <c r="D198" s="23">
        <v>2</v>
      </c>
      <c r="E198" s="7"/>
    </row>
    <row r="199" spans="1:5" ht="64.5" thickBot="1" x14ac:dyDescent="0.3">
      <c r="A199" s="78"/>
      <c r="B199" s="90"/>
      <c r="C199" s="24" t="s">
        <v>187</v>
      </c>
      <c r="D199" s="21">
        <v>3</v>
      </c>
      <c r="E199" s="6"/>
    </row>
    <row r="200" spans="1:5" ht="15.75" x14ac:dyDescent="0.25">
      <c r="A200" s="78"/>
      <c r="B200" s="75" t="s">
        <v>188</v>
      </c>
      <c r="C200" s="28" t="s">
        <v>38</v>
      </c>
      <c r="D200" s="19">
        <v>0</v>
      </c>
      <c r="E200" s="5"/>
    </row>
    <row r="201" spans="1:5" ht="16.5" thickBot="1" x14ac:dyDescent="0.3">
      <c r="A201" s="104"/>
      <c r="B201" s="76"/>
      <c r="C201" s="24" t="s">
        <v>189</v>
      </c>
      <c r="D201" s="21">
        <v>1</v>
      </c>
      <c r="E201" s="6"/>
    </row>
    <row r="202" spans="1:5" ht="17.25" customHeight="1" x14ac:dyDescent="0.25">
      <c r="A202" s="77" t="s">
        <v>190</v>
      </c>
      <c r="B202" s="83" t="s">
        <v>386</v>
      </c>
      <c r="C202" s="28" t="s">
        <v>38</v>
      </c>
      <c r="D202" s="19">
        <v>0</v>
      </c>
      <c r="E202" s="5"/>
    </row>
    <row r="203" spans="1:5" ht="25.5" customHeight="1" thickBot="1" x14ac:dyDescent="0.3">
      <c r="A203" s="78"/>
      <c r="B203" s="84"/>
      <c r="C203" s="24" t="s">
        <v>189</v>
      </c>
      <c r="D203" s="21">
        <v>1</v>
      </c>
      <c r="E203" s="6"/>
    </row>
    <row r="204" spans="1:5" ht="15.75" x14ac:dyDescent="0.25">
      <c r="A204" s="78"/>
      <c r="B204" s="75" t="s">
        <v>191</v>
      </c>
      <c r="C204" s="28" t="s">
        <v>38</v>
      </c>
      <c r="D204" s="19">
        <v>0</v>
      </c>
      <c r="E204" s="5"/>
    </row>
    <row r="205" spans="1:5" ht="16.5" thickBot="1" x14ac:dyDescent="0.3">
      <c r="A205" s="78"/>
      <c r="B205" s="76"/>
      <c r="C205" s="24" t="s">
        <v>189</v>
      </c>
      <c r="D205" s="21">
        <v>1</v>
      </c>
      <c r="E205" s="6"/>
    </row>
    <row r="206" spans="1:5" ht="15.75" x14ac:dyDescent="0.25">
      <c r="A206" s="78"/>
      <c r="B206" s="75" t="s">
        <v>192</v>
      </c>
      <c r="C206" s="28" t="s">
        <v>38</v>
      </c>
      <c r="D206" s="19">
        <v>0</v>
      </c>
      <c r="E206" s="5"/>
    </row>
    <row r="207" spans="1:5" ht="26.25" customHeight="1" thickBot="1" x14ac:dyDescent="0.3">
      <c r="A207" s="78"/>
      <c r="B207" s="76"/>
      <c r="C207" s="24" t="s">
        <v>189</v>
      </c>
      <c r="D207" s="21">
        <v>1</v>
      </c>
      <c r="E207" s="6"/>
    </row>
    <row r="208" spans="1:5" ht="15.75" x14ac:dyDescent="0.25">
      <c r="A208" s="78"/>
      <c r="B208" s="75" t="s">
        <v>193</v>
      </c>
      <c r="C208" s="28" t="s">
        <v>38</v>
      </c>
      <c r="D208" s="19">
        <v>0</v>
      </c>
      <c r="E208" s="5"/>
    </row>
    <row r="209" spans="1:5" ht="26.25" customHeight="1" thickBot="1" x14ac:dyDescent="0.3">
      <c r="A209" s="78"/>
      <c r="B209" s="76"/>
      <c r="C209" s="24" t="s">
        <v>194</v>
      </c>
      <c r="D209" s="21">
        <v>1</v>
      </c>
      <c r="E209" s="6"/>
    </row>
    <row r="210" spans="1:5" ht="15.75" x14ac:dyDescent="0.25">
      <c r="A210" s="78"/>
      <c r="B210" s="75" t="s">
        <v>195</v>
      </c>
      <c r="C210" s="28" t="s">
        <v>38</v>
      </c>
      <c r="D210" s="19">
        <v>0</v>
      </c>
      <c r="E210" s="5"/>
    </row>
    <row r="211" spans="1:5" ht="38.25" customHeight="1" thickBot="1" x14ac:dyDescent="0.3">
      <c r="A211" s="78"/>
      <c r="B211" s="76"/>
      <c r="C211" s="24" t="s">
        <v>189</v>
      </c>
      <c r="D211" s="21">
        <v>1</v>
      </c>
      <c r="E211" s="6"/>
    </row>
    <row r="212" spans="1:5" ht="25.5" x14ac:dyDescent="0.25">
      <c r="A212" s="78"/>
      <c r="B212" s="75" t="s">
        <v>196</v>
      </c>
      <c r="C212" s="28" t="s">
        <v>197</v>
      </c>
      <c r="D212" s="19">
        <v>0</v>
      </c>
      <c r="E212" s="5"/>
    </row>
    <row r="213" spans="1:5" ht="39.75" customHeight="1" thickBot="1" x14ac:dyDescent="0.3">
      <c r="A213" s="78"/>
      <c r="B213" s="76"/>
      <c r="C213" s="24" t="s">
        <v>198</v>
      </c>
      <c r="D213" s="21">
        <v>1</v>
      </c>
      <c r="E213" s="6"/>
    </row>
    <row r="214" spans="1:5" ht="15.75" x14ac:dyDescent="0.25">
      <c r="A214" s="78"/>
      <c r="B214" s="75" t="s">
        <v>199</v>
      </c>
      <c r="C214" s="28" t="s">
        <v>38</v>
      </c>
      <c r="D214" s="19">
        <v>0</v>
      </c>
      <c r="E214" s="5"/>
    </row>
    <row r="215" spans="1:5" ht="16.5" thickBot="1" x14ac:dyDescent="0.3">
      <c r="A215" s="78"/>
      <c r="B215" s="79"/>
      <c r="C215" s="37" t="s">
        <v>189</v>
      </c>
      <c r="D215" s="38">
        <v>1</v>
      </c>
      <c r="E215" s="10"/>
    </row>
    <row r="216" spans="1:5" ht="16.5" customHeight="1" x14ac:dyDescent="0.25">
      <c r="A216" s="55" t="s">
        <v>89</v>
      </c>
      <c r="B216" s="30" t="s">
        <v>90</v>
      </c>
      <c r="C216" s="30" t="s">
        <v>91</v>
      </c>
      <c r="D216" s="58" t="s">
        <v>403</v>
      </c>
      <c r="E216" s="60" t="s">
        <v>366</v>
      </c>
    </row>
    <row r="217" spans="1:5" ht="23.25" customHeight="1" x14ac:dyDescent="0.25">
      <c r="A217" s="56"/>
      <c r="B217" s="31" t="s">
        <v>92</v>
      </c>
      <c r="C217" s="32" t="s">
        <v>323</v>
      </c>
      <c r="D217" s="59"/>
      <c r="E217" s="61"/>
    </row>
    <row r="218" spans="1:5" ht="16.5" customHeight="1" x14ac:dyDescent="0.25">
      <c r="A218" s="56"/>
      <c r="B218" s="31" t="s">
        <v>93</v>
      </c>
      <c r="C218" s="32" t="s">
        <v>324</v>
      </c>
      <c r="D218" s="62">
        <f>D215+D213+D211+D209+D207+D205+D203+D201+D199+D195+D193+D189+D187+D185+D183+D181</f>
        <v>22</v>
      </c>
      <c r="E218" s="64" t="e">
        <f>SUM(E180:E215)*AND(E203,E189,E187,E185,E183,E181)</f>
        <v>#VALUE!</v>
      </c>
    </row>
    <row r="219" spans="1:5" ht="15.75" customHeight="1" thickBot="1" x14ac:dyDescent="0.3">
      <c r="A219" s="57"/>
      <c r="B219" s="33" t="s">
        <v>94</v>
      </c>
      <c r="C219" s="34" t="s">
        <v>317</v>
      </c>
      <c r="D219" s="63"/>
      <c r="E219" s="65"/>
    </row>
    <row r="220" spans="1:5" ht="33" customHeight="1" thickBot="1" x14ac:dyDescent="0.3">
      <c r="A220" s="66" t="s">
        <v>95</v>
      </c>
      <c r="B220" s="67"/>
      <c r="C220" s="67"/>
      <c r="D220" s="67"/>
      <c r="E220" s="68"/>
    </row>
    <row r="221" spans="1:5" ht="25.5" x14ac:dyDescent="0.25">
      <c r="A221" s="2" t="s">
        <v>1</v>
      </c>
      <c r="B221" s="3" t="s">
        <v>2</v>
      </c>
      <c r="C221" s="3" t="s">
        <v>3</v>
      </c>
      <c r="D221" s="3" t="s">
        <v>4</v>
      </c>
      <c r="E221" s="4" t="s">
        <v>372</v>
      </c>
    </row>
    <row r="222" spans="1:5" ht="15.75" customHeight="1" thickBot="1" x14ac:dyDescent="0.3">
      <c r="A222" s="80" t="s">
        <v>200</v>
      </c>
      <c r="B222" s="81"/>
      <c r="C222" s="81"/>
      <c r="D222" s="81"/>
      <c r="E222" s="82"/>
    </row>
    <row r="223" spans="1:5" ht="15.75" customHeight="1" x14ac:dyDescent="0.25">
      <c r="A223" s="77" t="s">
        <v>201</v>
      </c>
      <c r="B223" s="83" t="s">
        <v>387</v>
      </c>
      <c r="C223" s="28" t="s">
        <v>20</v>
      </c>
      <c r="D223" s="19">
        <v>0</v>
      </c>
      <c r="E223" s="5"/>
    </row>
    <row r="224" spans="1:5" ht="101.25" customHeight="1" thickBot="1" x14ac:dyDescent="0.3">
      <c r="A224" s="78"/>
      <c r="B224" s="84"/>
      <c r="C224" s="24" t="s">
        <v>23</v>
      </c>
      <c r="D224" s="21">
        <v>1</v>
      </c>
      <c r="E224" s="6"/>
    </row>
    <row r="225" spans="1:5" ht="15.75" x14ac:dyDescent="0.25">
      <c r="A225" s="78"/>
      <c r="B225" s="75" t="s">
        <v>202</v>
      </c>
      <c r="C225" s="28" t="s">
        <v>20</v>
      </c>
      <c r="D225" s="19">
        <v>0</v>
      </c>
      <c r="E225" s="5"/>
    </row>
    <row r="226" spans="1:5" ht="39" customHeight="1" thickBot="1" x14ac:dyDescent="0.3">
      <c r="A226" s="78"/>
      <c r="B226" s="76"/>
      <c r="C226" s="24" t="s">
        <v>23</v>
      </c>
      <c r="D226" s="21">
        <v>1</v>
      </c>
      <c r="E226" s="6"/>
    </row>
    <row r="227" spans="1:5" ht="15.75" x14ac:dyDescent="0.25">
      <c r="A227" s="78"/>
      <c r="B227" s="75" t="s">
        <v>203</v>
      </c>
      <c r="C227" s="28" t="s">
        <v>20</v>
      </c>
      <c r="D227" s="19">
        <v>0</v>
      </c>
      <c r="E227" s="5"/>
    </row>
    <row r="228" spans="1:5" ht="63.75" customHeight="1" thickBot="1" x14ac:dyDescent="0.3">
      <c r="A228" s="78"/>
      <c r="B228" s="76"/>
      <c r="C228" s="24" t="s">
        <v>23</v>
      </c>
      <c r="D228" s="21">
        <v>1</v>
      </c>
      <c r="E228" s="6"/>
    </row>
    <row r="229" spans="1:5" ht="15.75" x14ac:dyDescent="0.25">
      <c r="A229" s="78"/>
      <c r="B229" s="75" t="s">
        <v>204</v>
      </c>
      <c r="C229" s="28" t="s">
        <v>20</v>
      </c>
      <c r="D229" s="19">
        <v>0</v>
      </c>
      <c r="E229" s="5"/>
    </row>
    <row r="230" spans="1:5" ht="51.75" customHeight="1" thickBot="1" x14ac:dyDescent="0.3">
      <c r="A230" s="78"/>
      <c r="B230" s="76"/>
      <c r="C230" s="24" t="s">
        <v>23</v>
      </c>
      <c r="D230" s="21">
        <v>1</v>
      </c>
      <c r="E230" s="6"/>
    </row>
    <row r="231" spans="1:5" ht="15.75" x14ac:dyDescent="0.25">
      <c r="A231" s="78"/>
      <c r="B231" s="75" t="s">
        <v>205</v>
      </c>
      <c r="C231" s="28" t="s">
        <v>20</v>
      </c>
      <c r="D231" s="19">
        <v>0</v>
      </c>
      <c r="E231" s="5"/>
    </row>
    <row r="232" spans="1:5" ht="63.75" customHeight="1" thickBot="1" x14ac:dyDescent="0.3">
      <c r="A232" s="78"/>
      <c r="B232" s="76"/>
      <c r="C232" s="24" t="s">
        <v>23</v>
      </c>
      <c r="D232" s="21">
        <v>1</v>
      </c>
      <c r="E232" s="6"/>
    </row>
    <row r="233" spans="1:5" ht="15.75" x14ac:dyDescent="0.25">
      <c r="A233" s="78"/>
      <c r="B233" s="75" t="s">
        <v>206</v>
      </c>
      <c r="C233" s="28" t="s">
        <v>20</v>
      </c>
      <c r="D233" s="19">
        <v>0</v>
      </c>
      <c r="E233" s="5"/>
    </row>
    <row r="234" spans="1:5" ht="12.75" customHeight="1" thickBot="1" x14ac:dyDescent="0.3">
      <c r="A234" s="78"/>
      <c r="B234" s="76"/>
      <c r="C234" s="24" t="s">
        <v>23</v>
      </c>
      <c r="D234" s="21">
        <v>1</v>
      </c>
      <c r="E234" s="6"/>
    </row>
    <row r="235" spans="1:5" ht="15.75" x14ac:dyDescent="0.25">
      <c r="A235" s="78"/>
      <c r="B235" s="75" t="s">
        <v>207</v>
      </c>
      <c r="C235" s="28" t="s">
        <v>20</v>
      </c>
      <c r="D235" s="19">
        <v>0</v>
      </c>
      <c r="E235" s="5"/>
    </row>
    <row r="236" spans="1:5" ht="27" customHeight="1" thickBot="1" x14ac:dyDescent="0.3">
      <c r="A236" s="78"/>
      <c r="B236" s="76"/>
      <c r="C236" s="24" t="s">
        <v>23</v>
      </c>
      <c r="D236" s="21">
        <v>1</v>
      </c>
      <c r="E236" s="6"/>
    </row>
    <row r="237" spans="1:5" ht="15.75" x14ac:dyDescent="0.25">
      <c r="A237" s="78"/>
      <c r="B237" s="75" t="s">
        <v>208</v>
      </c>
      <c r="C237" s="28" t="s">
        <v>20</v>
      </c>
      <c r="D237" s="19">
        <v>0</v>
      </c>
      <c r="E237" s="5"/>
    </row>
    <row r="238" spans="1:5" ht="24" customHeight="1" thickBot="1" x14ac:dyDescent="0.3">
      <c r="A238" s="78"/>
      <c r="B238" s="76"/>
      <c r="C238" s="24" t="s">
        <v>23</v>
      </c>
      <c r="D238" s="21">
        <v>1</v>
      </c>
      <c r="E238" s="6"/>
    </row>
    <row r="239" spans="1:5" ht="15.75" x14ac:dyDescent="0.25">
      <c r="A239" s="78"/>
      <c r="B239" s="75" t="s">
        <v>209</v>
      </c>
      <c r="C239" s="28" t="s">
        <v>20</v>
      </c>
      <c r="D239" s="19">
        <v>0</v>
      </c>
      <c r="E239" s="5"/>
    </row>
    <row r="240" spans="1:5" ht="22.5" customHeight="1" thickBot="1" x14ac:dyDescent="0.3">
      <c r="A240" s="78"/>
      <c r="B240" s="76"/>
      <c r="C240" s="24" t="s">
        <v>23</v>
      </c>
      <c r="D240" s="21">
        <v>1</v>
      </c>
      <c r="E240" s="6"/>
    </row>
    <row r="241" spans="1:5" ht="15.75" x14ac:dyDescent="0.25">
      <c r="A241" s="78"/>
      <c r="B241" s="75" t="s">
        <v>210</v>
      </c>
      <c r="C241" s="28" t="s">
        <v>20</v>
      </c>
      <c r="D241" s="19">
        <v>0</v>
      </c>
      <c r="E241" s="5"/>
    </row>
    <row r="242" spans="1:5" ht="63.75" customHeight="1" thickBot="1" x14ac:dyDescent="0.3">
      <c r="A242" s="78"/>
      <c r="B242" s="76"/>
      <c r="C242" s="24" t="s">
        <v>23</v>
      </c>
      <c r="D242" s="21">
        <v>1</v>
      </c>
      <c r="E242" s="6"/>
    </row>
    <row r="243" spans="1:5" ht="15.75" x14ac:dyDescent="0.25">
      <c r="A243" s="78"/>
      <c r="B243" s="75" t="s">
        <v>211</v>
      </c>
      <c r="C243" s="28" t="s">
        <v>20</v>
      </c>
      <c r="D243" s="19">
        <v>0</v>
      </c>
      <c r="E243" s="5"/>
    </row>
    <row r="244" spans="1:5" ht="50.25" customHeight="1" thickBot="1" x14ac:dyDescent="0.3">
      <c r="A244" s="78"/>
      <c r="B244" s="76"/>
      <c r="C244" s="24" t="s">
        <v>23</v>
      </c>
      <c r="D244" s="21">
        <v>1</v>
      </c>
      <c r="E244" s="6"/>
    </row>
    <row r="245" spans="1:5" ht="38.25" customHeight="1" x14ac:dyDescent="0.25">
      <c r="A245" s="78"/>
      <c r="B245" s="75" t="s">
        <v>212</v>
      </c>
      <c r="C245" s="28" t="s">
        <v>20</v>
      </c>
      <c r="D245" s="19">
        <v>0</v>
      </c>
      <c r="E245" s="5"/>
    </row>
    <row r="246" spans="1:5" ht="41.25" customHeight="1" thickBot="1" x14ac:dyDescent="0.3">
      <c r="A246" s="78"/>
      <c r="B246" s="76"/>
      <c r="C246" s="24" t="s">
        <v>23</v>
      </c>
      <c r="D246" s="21">
        <v>1</v>
      </c>
      <c r="E246" s="6"/>
    </row>
    <row r="247" spans="1:5" ht="16.5" customHeight="1" x14ac:dyDescent="0.25">
      <c r="A247" s="78"/>
      <c r="B247" s="75" t="s">
        <v>213</v>
      </c>
      <c r="C247" s="28" t="s">
        <v>20</v>
      </c>
      <c r="D247" s="19">
        <v>0</v>
      </c>
      <c r="E247" s="5"/>
    </row>
    <row r="248" spans="1:5" ht="23.25" customHeight="1" thickBot="1" x14ac:dyDescent="0.3">
      <c r="A248" s="78"/>
      <c r="B248" s="76"/>
      <c r="C248" s="24" t="s">
        <v>23</v>
      </c>
      <c r="D248" s="21">
        <v>1</v>
      </c>
      <c r="E248" s="6"/>
    </row>
    <row r="249" spans="1:5" ht="15.75" x14ac:dyDescent="0.25">
      <c r="A249" s="78"/>
      <c r="B249" s="75" t="s">
        <v>214</v>
      </c>
      <c r="C249" s="28" t="s">
        <v>20</v>
      </c>
      <c r="D249" s="19">
        <v>0</v>
      </c>
      <c r="E249" s="5"/>
    </row>
    <row r="250" spans="1:5" ht="24.75" customHeight="1" thickBot="1" x14ac:dyDescent="0.3">
      <c r="A250" s="104"/>
      <c r="B250" s="76"/>
      <c r="C250" s="24" t="s">
        <v>23</v>
      </c>
      <c r="D250" s="21">
        <v>1</v>
      </c>
      <c r="E250" s="6"/>
    </row>
    <row r="251" spans="1:5" ht="15" customHeight="1" x14ac:dyDescent="0.25">
      <c r="A251" s="91" t="s">
        <v>89</v>
      </c>
      <c r="B251" s="42" t="s">
        <v>90</v>
      </c>
      <c r="C251" s="42" t="s">
        <v>91</v>
      </c>
      <c r="D251" s="58" t="s">
        <v>403</v>
      </c>
      <c r="E251" s="94" t="s">
        <v>366</v>
      </c>
    </row>
    <row r="252" spans="1:5" ht="24.75" customHeight="1" x14ac:dyDescent="0.25">
      <c r="A252" s="92"/>
      <c r="B252" s="31" t="s">
        <v>92</v>
      </c>
      <c r="C252" s="32" t="s">
        <v>326</v>
      </c>
      <c r="D252" s="59"/>
      <c r="E252" s="61"/>
    </row>
    <row r="253" spans="1:5" ht="16.5" customHeight="1" x14ac:dyDescent="0.25">
      <c r="A253" s="92"/>
      <c r="B253" s="31" t="s">
        <v>93</v>
      </c>
      <c r="C253" s="32" t="s">
        <v>327</v>
      </c>
      <c r="D253" s="62">
        <f>SUM(D223:D250)</f>
        <v>14</v>
      </c>
      <c r="E253" s="64" t="e">
        <f>SUM(E223:E250)*AND(E224)</f>
        <v>#VALUE!</v>
      </c>
    </row>
    <row r="254" spans="1:5" ht="15.75" customHeight="1" thickBot="1" x14ac:dyDescent="0.3">
      <c r="A254" s="93"/>
      <c r="B254" s="31" t="s">
        <v>94</v>
      </c>
      <c r="C254" s="32" t="s">
        <v>328</v>
      </c>
      <c r="D254" s="63"/>
      <c r="E254" s="65"/>
    </row>
    <row r="255" spans="1:5" ht="30.75" customHeight="1" thickBot="1" x14ac:dyDescent="0.3">
      <c r="A255" s="95" t="s">
        <v>95</v>
      </c>
      <c r="B255" s="96"/>
      <c r="C255" s="96"/>
      <c r="D255" s="96"/>
      <c r="E255" s="97"/>
    </row>
    <row r="256" spans="1:5" ht="25.5" x14ac:dyDescent="0.25">
      <c r="A256" s="2" t="s">
        <v>1</v>
      </c>
      <c r="B256" s="3" t="s">
        <v>2</v>
      </c>
      <c r="C256" s="3" t="s">
        <v>3</v>
      </c>
      <c r="D256" s="3" t="s">
        <v>4</v>
      </c>
      <c r="E256" s="4" t="s">
        <v>372</v>
      </c>
    </row>
    <row r="257" spans="1:5" ht="15.75" thickBot="1" x14ac:dyDescent="0.3">
      <c r="A257" s="80" t="s">
        <v>215</v>
      </c>
      <c r="B257" s="81"/>
      <c r="C257" s="81"/>
      <c r="D257" s="81"/>
      <c r="E257" s="82"/>
    </row>
    <row r="258" spans="1:5" ht="38.25" x14ac:dyDescent="0.25">
      <c r="A258" s="77" t="s">
        <v>216</v>
      </c>
      <c r="B258" s="75" t="s">
        <v>217</v>
      </c>
      <c r="C258" s="28" t="s">
        <v>218</v>
      </c>
      <c r="D258" s="19">
        <v>0</v>
      </c>
      <c r="E258" s="5"/>
    </row>
    <row r="259" spans="1:5" ht="26.25" customHeight="1" thickBot="1" x14ac:dyDescent="0.3">
      <c r="A259" s="78"/>
      <c r="B259" s="76"/>
      <c r="C259" s="24" t="s">
        <v>219</v>
      </c>
      <c r="D259" s="21">
        <v>1</v>
      </c>
      <c r="E259" s="6"/>
    </row>
    <row r="260" spans="1:5" ht="38.25" x14ac:dyDescent="0.25">
      <c r="A260" s="78"/>
      <c r="B260" s="75" t="s">
        <v>220</v>
      </c>
      <c r="C260" s="28" t="s">
        <v>221</v>
      </c>
      <c r="D260" s="19">
        <v>0</v>
      </c>
      <c r="E260" s="5"/>
    </row>
    <row r="261" spans="1:5" ht="64.5" customHeight="1" thickBot="1" x14ac:dyDescent="0.3">
      <c r="A261" s="78"/>
      <c r="B261" s="76"/>
      <c r="C261" s="24" t="s">
        <v>222</v>
      </c>
      <c r="D261" s="21">
        <v>1</v>
      </c>
      <c r="E261" s="6"/>
    </row>
    <row r="262" spans="1:5" ht="37.5" customHeight="1" x14ac:dyDescent="0.25">
      <c r="A262" s="77" t="s">
        <v>223</v>
      </c>
      <c r="B262" s="83" t="s">
        <v>388</v>
      </c>
      <c r="C262" s="28" t="s">
        <v>20</v>
      </c>
      <c r="D262" s="19">
        <v>0</v>
      </c>
      <c r="E262" s="5"/>
    </row>
    <row r="263" spans="1:5" ht="39" customHeight="1" thickBot="1" x14ac:dyDescent="0.3">
      <c r="A263" s="78"/>
      <c r="B263" s="84"/>
      <c r="C263" s="24" t="s">
        <v>23</v>
      </c>
      <c r="D263" s="21">
        <v>1</v>
      </c>
      <c r="E263" s="6"/>
    </row>
    <row r="264" spans="1:5" ht="27" customHeight="1" x14ac:dyDescent="0.25">
      <c r="A264" s="78"/>
      <c r="B264" s="83" t="s">
        <v>389</v>
      </c>
      <c r="C264" s="28" t="s">
        <v>20</v>
      </c>
      <c r="D264" s="19">
        <v>0</v>
      </c>
      <c r="E264" s="5"/>
    </row>
    <row r="265" spans="1:5" ht="25.5" customHeight="1" thickBot="1" x14ac:dyDescent="0.3">
      <c r="A265" s="78"/>
      <c r="B265" s="84"/>
      <c r="C265" s="24" t="s">
        <v>23</v>
      </c>
      <c r="D265" s="21">
        <v>1</v>
      </c>
      <c r="E265" s="6"/>
    </row>
    <row r="266" spans="1:5" ht="33" customHeight="1" x14ac:dyDescent="0.25">
      <c r="A266" s="78"/>
      <c r="B266" s="83" t="s">
        <v>390</v>
      </c>
      <c r="C266" s="28" t="s">
        <v>20</v>
      </c>
      <c r="D266" s="19">
        <v>0</v>
      </c>
      <c r="E266" s="5"/>
    </row>
    <row r="267" spans="1:5" ht="31.5" customHeight="1" thickBot="1" x14ac:dyDescent="0.3">
      <c r="A267" s="78"/>
      <c r="B267" s="84"/>
      <c r="C267" s="24" t="s">
        <v>23</v>
      </c>
      <c r="D267" s="21">
        <v>1</v>
      </c>
      <c r="E267" s="6"/>
    </row>
    <row r="268" spans="1:5" ht="38.25" x14ac:dyDescent="0.25">
      <c r="A268" s="78"/>
      <c r="B268" s="88" t="s">
        <v>391</v>
      </c>
      <c r="C268" s="28" t="s">
        <v>224</v>
      </c>
      <c r="D268" s="19">
        <v>0</v>
      </c>
      <c r="E268" s="5"/>
    </row>
    <row r="269" spans="1:5" ht="38.25" x14ac:dyDescent="0.25">
      <c r="A269" s="78"/>
      <c r="B269" s="89"/>
      <c r="C269" s="29" t="s">
        <v>225</v>
      </c>
      <c r="D269" s="23">
        <v>1</v>
      </c>
      <c r="E269" s="7"/>
    </row>
    <row r="270" spans="1:5" ht="38.25" x14ac:dyDescent="0.25">
      <c r="A270" s="78"/>
      <c r="B270" s="89"/>
      <c r="C270" s="29" t="s">
        <v>343</v>
      </c>
      <c r="D270" s="23">
        <v>2</v>
      </c>
      <c r="E270" s="7"/>
    </row>
    <row r="271" spans="1:5" ht="39" thickBot="1" x14ac:dyDescent="0.3">
      <c r="A271" s="78"/>
      <c r="B271" s="90"/>
      <c r="C271" s="24" t="s">
        <v>226</v>
      </c>
      <c r="D271" s="21">
        <v>3</v>
      </c>
      <c r="E271" s="6"/>
    </row>
    <row r="272" spans="1:5" ht="15.75" x14ac:dyDescent="0.25">
      <c r="A272" s="78"/>
      <c r="B272" s="88" t="s">
        <v>227</v>
      </c>
      <c r="C272" s="28" t="s">
        <v>228</v>
      </c>
      <c r="D272" s="19">
        <v>0</v>
      </c>
      <c r="E272" s="5"/>
    </row>
    <row r="273" spans="1:5" ht="15.75" x14ac:dyDescent="0.25">
      <c r="A273" s="78"/>
      <c r="B273" s="89"/>
      <c r="C273" s="29" t="s">
        <v>229</v>
      </c>
      <c r="D273" s="23">
        <v>1</v>
      </c>
      <c r="E273" s="7"/>
    </row>
    <row r="274" spans="1:5" ht="15.75" x14ac:dyDescent="0.25">
      <c r="A274" s="78"/>
      <c r="B274" s="89"/>
      <c r="C274" s="29" t="s">
        <v>230</v>
      </c>
      <c r="D274" s="23">
        <v>2</v>
      </c>
      <c r="E274" s="7"/>
    </row>
    <row r="275" spans="1:5" ht="15.75" customHeight="1" thickBot="1" x14ac:dyDescent="0.3">
      <c r="A275" s="104"/>
      <c r="B275" s="90"/>
      <c r="C275" s="24" t="s">
        <v>231</v>
      </c>
      <c r="D275" s="21">
        <v>3</v>
      </c>
      <c r="E275" s="6"/>
    </row>
    <row r="276" spans="1:5" ht="30" customHeight="1" x14ac:dyDescent="0.25">
      <c r="A276" s="77" t="s">
        <v>232</v>
      </c>
      <c r="B276" s="85" t="s">
        <v>392</v>
      </c>
      <c r="C276" s="28" t="s">
        <v>233</v>
      </c>
      <c r="D276" s="19">
        <v>0</v>
      </c>
      <c r="E276" s="5"/>
    </row>
    <row r="277" spans="1:5" ht="26.25" customHeight="1" x14ac:dyDescent="0.25">
      <c r="A277" s="78"/>
      <c r="B277" s="86"/>
      <c r="C277" s="29" t="s">
        <v>234</v>
      </c>
      <c r="D277" s="23">
        <v>1</v>
      </c>
      <c r="E277" s="7"/>
    </row>
    <row r="278" spans="1:5" ht="30" customHeight="1" x14ac:dyDescent="0.25">
      <c r="A278" s="78"/>
      <c r="B278" s="86"/>
      <c r="C278" s="29" t="s">
        <v>235</v>
      </c>
      <c r="D278" s="23">
        <v>2</v>
      </c>
      <c r="E278" s="7"/>
    </row>
    <row r="279" spans="1:5" ht="30.75" customHeight="1" thickBot="1" x14ac:dyDescent="0.3">
      <c r="A279" s="78"/>
      <c r="B279" s="87"/>
      <c r="C279" s="24" t="s">
        <v>236</v>
      </c>
      <c r="D279" s="21">
        <v>3</v>
      </c>
      <c r="E279" s="6"/>
    </row>
    <row r="280" spans="1:5" ht="28.5" customHeight="1" x14ac:dyDescent="0.25">
      <c r="A280" s="78"/>
      <c r="B280" s="88" t="s">
        <v>237</v>
      </c>
      <c r="C280" s="28" t="s">
        <v>233</v>
      </c>
      <c r="D280" s="19">
        <v>0</v>
      </c>
      <c r="E280" s="5"/>
    </row>
    <row r="281" spans="1:5" ht="27" customHeight="1" x14ac:dyDescent="0.25">
      <c r="A281" s="78"/>
      <c r="B281" s="89"/>
      <c r="C281" s="29" t="s">
        <v>234</v>
      </c>
      <c r="D281" s="23">
        <v>1</v>
      </c>
      <c r="E281" s="7"/>
    </row>
    <row r="282" spans="1:5" ht="30" customHeight="1" x14ac:dyDescent="0.25">
      <c r="A282" s="78"/>
      <c r="B282" s="89"/>
      <c r="C282" s="29" t="s">
        <v>235</v>
      </c>
      <c r="D282" s="23">
        <v>2</v>
      </c>
      <c r="E282" s="7"/>
    </row>
    <row r="283" spans="1:5" ht="42.75" customHeight="1" thickBot="1" x14ac:dyDescent="0.3">
      <c r="A283" s="78"/>
      <c r="B283" s="90"/>
      <c r="C283" s="24" t="s">
        <v>236</v>
      </c>
      <c r="D283" s="21">
        <v>3</v>
      </c>
      <c r="E283" s="6"/>
    </row>
    <row r="284" spans="1:5" ht="25.5" x14ac:dyDescent="0.25">
      <c r="A284" s="78"/>
      <c r="B284" s="88" t="s">
        <v>238</v>
      </c>
      <c r="C284" s="28" t="s">
        <v>233</v>
      </c>
      <c r="D284" s="19">
        <v>0</v>
      </c>
      <c r="E284" s="5"/>
    </row>
    <row r="285" spans="1:5" ht="25.5" x14ac:dyDescent="0.25">
      <c r="A285" s="78"/>
      <c r="B285" s="89"/>
      <c r="C285" s="29" t="s">
        <v>234</v>
      </c>
      <c r="D285" s="23">
        <v>1</v>
      </c>
      <c r="E285" s="7"/>
    </row>
    <row r="286" spans="1:5" ht="25.5" x14ac:dyDescent="0.25">
      <c r="A286" s="78"/>
      <c r="B286" s="89"/>
      <c r="C286" s="29" t="s">
        <v>235</v>
      </c>
      <c r="D286" s="23">
        <v>2</v>
      </c>
      <c r="E286" s="7"/>
    </row>
    <row r="287" spans="1:5" ht="26.25" thickBot="1" x14ac:dyDescent="0.3">
      <c r="A287" s="78"/>
      <c r="B287" s="90"/>
      <c r="C287" s="24" t="s">
        <v>236</v>
      </c>
      <c r="D287" s="21">
        <v>3</v>
      </c>
      <c r="E287" s="6"/>
    </row>
    <row r="288" spans="1:5" ht="46.5" customHeight="1" x14ac:dyDescent="0.25">
      <c r="A288" s="78"/>
      <c r="B288" s="75" t="s">
        <v>239</v>
      </c>
      <c r="C288" s="28" t="s">
        <v>38</v>
      </c>
      <c r="D288" s="19">
        <v>0</v>
      </c>
      <c r="E288" s="5"/>
    </row>
    <row r="289" spans="1:5" ht="56.25" customHeight="1" thickBot="1" x14ac:dyDescent="0.3">
      <c r="A289" s="78"/>
      <c r="B289" s="76"/>
      <c r="C289" s="24" t="s">
        <v>240</v>
      </c>
      <c r="D289" s="21">
        <v>1</v>
      </c>
      <c r="E289" s="6"/>
    </row>
    <row r="290" spans="1:5" ht="15.75" customHeight="1" x14ac:dyDescent="0.25">
      <c r="A290" s="78"/>
      <c r="B290" s="88" t="s">
        <v>241</v>
      </c>
      <c r="C290" s="28" t="s">
        <v>38</v>
      </c>
      <c r="D290" s="19">
        <v>0</v>
      </c>
      <c r="E290" s="5"/>
    </row>
    <row r="291" spans="1:5" ht="25.5" x14ac:dyDescent="0.25">
      <c r="A291" s="78"/>
      <c r="B291" s="89"/>
      <c r="C291" s="29" t="s">
        <v>242</v>
      </c>
      <c r="D291" s="23">
        <v>1</v>
      </c>
      <c r="E291" s="7"/>
    </row>
    <row r="292" spans="1:5" ht="25.5" x14ac:dyDescent="0.25">
      <c r="A292" s="78"/>
      <c r="B292" s="89"/>
      <c r="C292" s="29" t="s">
        <v>243</v>
      </c>
      <c r="D292" s="23">
        <v>2</v>
      </c>
      <c r="E292" s="7"/>
    </row>
    <row r="293" spans="1:5" ht="26.25" customHeight="1" thickBot="1" x14ac:dyDescent="0.3">
      <c r="A293" s="78"/>
      <c r="B293" s="90"/>
      <c r="C293" s="24" t="s">
        <v>244</v>
      </c>
      <c r="D293" s="21">
        <v>3</v>
      </c>
      <c r="E293" s="6"/>
    </row>
    <row r="294" spans="1:5" ht="15.75" x14ac:dyDescent="0.25">
      <c r="A294" s="78"/>
      <c r="B294" s="75" t="s">
        <v>245</v>
      </c>
      <c r="C294" s="28" t="s">
        <v>20</v>
      </c>
      <c r="D294" s="19">
        <v>0</v>
      </c>
      <c r="E294" s="5"/>
    </row>
    <row r="295" spans="1:5" ht="110.25" customHeight="1" x14ac:dyDescent="0.25">
      <c r="A295" s="78"/>
      <c r="B295" s="100"/>
      <c r="C295" s="29" t="s">
        <v>246</v>
      </c>
      <c r="D295" s="23">
        <v>1</v>
      </c>
      <c r="E295" s="7"/>
    </row>
    <row r="296" spans="1:5" ht="117.75" customHeight="1" thickBot="1" x14ac:dyDescent="0.3">
      <c r="A296" s="78"/>
      <c r="B296" s="76"/>
      <c r="C296" s="24" t="s">
        <v>247</v>
      </c>
      <c r="D296" s="21">
        <v>2</v>
      </c>
      <c r="E296" s="6"/>
    </row>
    <row r="297" spans="1:5" ht="15.75" x14ac:dyDescent="0.25">
      <c r="A297" s="78"/>
      <c r="B297" s="88" t="s">
        <v>248</v>
      </c>
      <c r="C297" s="28" t="s">
        <v>249</v>
      </c>
      <c r="D297" s="19">
        <v>0</v>
      </c>
      <c r="E297" s="5"/>
    </row>
    <row r="298" spans="1:5" ht="15.75" x14ac:dyDescent="0.25">
      <c r="A298" s="78"/>
      <c r="B298" s="89"/>
      <c r="C298" s="29" t="s">
        <v>250</v>
      </c>
      <c r="D298" s="23">
        <v>1</v>
      </c>
      <c r="E298" s="7"/>
    </row>
    <row r="299" spans="1:5" ht="15.75" x14ac:dyDescent="0.25">
      <c r="A299" s="78"/>
      <c r="B299" s="89"/>
      <c r="C299" s="29" t="s">
        <v>251</v>
      </c>
      <c r="D299" s="23">
        <v>2</v>
      </c>
      <c r="E299" s="7"/>
    </row>
    <row r="300" spans="1:5" ht="16.5" thickBot="1" x14ac:dyDescent="0.3">
      <c r="A300" s="78"/>
      <c r="B300" s="90"/>
      <c r="C300" s="24" t="s">
        <v>252</v>
      </c>
      <c r="D300" s="21">
        <v>3</v>
      </c>
      <c r="E300" s="6"/>
    </row>
    <row r="301" spans="1:5" ht="15.75" x14ac:dyDescent="0.25">
      <c r="A301" s="78"/>
      <c r="B301" s="88" t="s">
        <v>253</v>
      </c>
      <c r="C301" s="28" t="s">
        <v>38</v>
      </c>
      <c r="D301" s="19">
        <v>0</v>
      </c>
      <c r="E301" s="5"/>
    </row>
    <row r="302" spans="1:5" ht="38.25" x14ac:dyDescent="0.25">
      <c r="A302" s="78"/>
      <c r="B302" s="89"/>
      <c r="C302" s="29" t="s">
        <v>254</v>
      </c>
      <c r="D302" s="23">
        <v>1</v>
      </c>
      <c r="E302" s="7"/>
    </row>
    <row r="303" spans="1:5" ht="38.25" x14ac:dyDescent="0.25">
      <c r="A303" s="78"/>
      <c r="B303" s="89"/>
      <c r="C303" s="29" t="s">
        <v>255</v>
      </c>
      <c r="D303" s="23">
        <v>2</v>
      </c>
      <c r="E303" s="7"/>
    </row>
    <row r="304" spans="1:5" ht="39" thickBot="1" x14ac:dyDescent="0.3">
      <c r="A304" s="78"/>
      <c r="B304" s="90"/>
      <c r="C304" s="24" t="s">
        <v>256</v>
      </c>
      <c r="D304" s="21">
        <v>3</v>
      </c>
      <c r="E304" s="6"/>
    </row>
    <row r="305" spans="1:5" ht="16.5" customHeight="1" x14ac:dyDescent="0.25">
      <c r="A305" s="91" t="s">
        <v>89</v>
      </c>
      <c r="B305" s="42" t="s">
        <v>90</v>
      </c>
      <c r="C305" s="42" t="s">
        <v>91</v>
      </c>
      <c r="D305" s="58" t="s">
        <v>403</v>
      </c>
      <c r="E305" s="94" t="s">
        <v>366</v>
      </c>
    </row>
    <row r="306" spans="1:5" ht="21.75" customHeight="1" x14ac:dyDescent="0.25">
      <c r="A306" s="92"/>
      <c r="B306" s="31" t="s">
        <v>92</v>
      </c>
      <c r="C306" s="32" t="s">
        <v>330</v>
      </c>
      <c r="D306" s="59"/>
      <c r="E306" s="61"/>
    </row>
    <row r="307" spans="1:5" ht="16.5" customHeight="1" x14ac:dyDescent="0.25">
      <c r="A307" s="92"/>
      <c r="B307" s="31" t="s">
        <v>93</v>
      </c>
      <c r="C307" s="32" t="s">
        <v>331</v>
      </c>
      <c r="D307" s="62">
        <f>D304+D300+D296+D293+D289+D287+D283+D279+D275+D271+D267+D265+D263+D261+D259</f>
        <v>32</v>
      </c>
      <c r="E307" s="64" t="e">
        <f>SUM(E258:E304)*AND(OR(E279,E278,E277),E267,E265,E263)</f>
        <v>#VALUE!</v>
      </c>
    </row>
    <row r="308" spans="1:5" ht="15.75" customHeight="1" thickBot="1" x14ac:dyDescent="0.3">
      <c r="A308" s="93"/>
      <c r="B308" s="31" t="s">
        <v>94</v>
      </c>
      <c r="C308" s="32" t="s">
        <v>332</v>
      </c>
      <c r="D308" s="63"/>
      <c r="E308" s="65"/>
    </row>
    <row r="309" spans="1:5" ht="30.75" customHeight="1" thickBot="1" x14ac:dyDescent="0.3">
      <c r="A309" s="95" t="s">
        <v>95</v>
      </c>
      <c r="B309" s="96"/>
      <c r="C309" s="96"/>
      <c r="D309" s="96"/>
      <c r="E309" s="97"/>
    </row>
    <row r="310" spans="1:5" ht="25.5" x14ac:dyDescent="0.25">
      <c r="A310" s="2" t="s">
        <v>1</v>
      </c>
      <c r="B310" s="3" t="s">
        <v>2</v>
      </c>
      <c r="C310" s="3" t="s">
        <v>3</v>
      </c>
      <c r="D310" s="3" t="s">
        <v>4</v>
      </c>
      <c r="E310" s="4" t="s">
        <v>372</v>
      </c>
    </row>
    <row r="311" spans="1:5" ht="15" customHeight="1" thickBot="1" x14ac:dyDescent="0.3">
      <c r="A311" s="80" t="s">
        <v>405</v>
      </c>
      <c r="B311" s="81"/>
      <c r="C311" s="81"/>
      <c r="D311" s="81"/>
      <c r="E311" s="82"/>
    </row>
    <row r="312" spans="1:5" ht="18.75" customHeight="1" x14ac:dyDescent="0.25">
      <c r="A312" s="77" t="s">
        <v>257</v>
      </c>
      <c r="B312" s="83" t="s">
        <v>393</v>
      </c>
      <c r="C312" s="28" t="s">
        <v>38</v>
      </c>
      <c r="D312" s="19">
        <v>0</v>
      </c>
      <c r="E312" s="5"/>
    </row>
    <row r="313" spans="1:5" ht="64.5" thickBot="1" x14ac:dyDescent="0.3">
      <c r="A313" s="78"/>
      <c r="B313" s="84"/>
      <c r="C313" s="24" t="s">
        <v>365</v>
      </c>
      <c r="D313" s="21">
        <v>1</v>
      </c>
      <c r="E313" s="6"/>
    </row>
    <row r="314" spans="1:5" ht="41.25" customHeight="1" x14ac:dyDescent="0.25">
      <c r="A314" s="78"/>
      <c r="B314" s="85" t="s">
        <v>394</v>
      </c>
      <c r="C314" s="28" t="s">
        <v>258</v>
      </c>
      <c r="D314" s="19">
        <v>0</v>
      </c>
      <c r="E314" s="5"/>
    </row>
    <row r="315" spans="1:5" ht="36.75" customHeight="1" x14ac:dyDescent="0.25">
      <c r="A315" s="78"/>
      <c r="B315" s="86"/>
      <c r="C315" s="29" t="s">
        <v>259</v>
      </c>
      <c r="D315" s="23">
        <v>1</v>
      </c>
      <c r="E315" s="7"/>
    </row>
    <row r="316" spans="1:5" ht="35.25" customHeight="1" x14ac:dyDescent="0.25">
      <c r="A316" s="78"/>
      <c r="B316" s="86"/>
      <c r="C316" s="29" t="s">
        <v>260</v>
      </c>
      <c r="D316" s="23">
        <v>2</v>
      </c>
      <c r="E316" s="7"/>
    </row>
    <row r="317" spans="1:5" ht="83.25" customHeight="1" thickBot="1" x14ac:dyDescent="0.3">
      <c r="A317" s="78"/>
      <c r="B317" s="87"/>
      <c r="C317" s="24" t="s">
        <v>261</v>
      </c>
      <c r="D317" s="21">
        <v>3</v>
      </c>
      <c r="E317" s="6"/>
    </row>
    <row r="318" spans="1:5" ht="32.25" customHeight="1" x14ac:dyDescent="0.25">
      <c r="A318" s="78"/>
      <c r="B318" s="75" t="s">
        <v>262</v>
      </c>
      <c r="C318" s="28" t="s">
        <v>38</v>
      </c>
      <c r="D318" s="19">
        <v>0</v>
      </c>
      <c r="E318" s="5"/>
    </row>
    <row r="319" spans="1:5" ht="31.5" customHeight="1" thickBot="1" x14ac:dyDescent="0.3">
      <c r="A319" s="78"/>
      <c r="B319" s="76"/>
      <c r="C319" s="24" t="s">
        <v>189</v>
      </c>
      <c r="D319" s="21">
        <v>1</v>
      </c>
      <c r="E319" s="6"/>
    </row>
    <row r="320" spans="1:5" ht="42.75" customHeight="1" x14ac:dyDescent="0.25">
      <c r="A320" s="78"/>
      <c r="B320" s="75" t="s">
        <v>263</v>
      </c>
      <c r="C320" s="28" t="s">
        <v>38</v>
      </c>
      <c r="D320" s="19">
        <v>0</v>
      </c>
      <c r="E320" s="5"/>
    </row>
    <row r="321" spans="1:5" ht="38.25" customHeight="1" thickBot="1" x14ac:dyDescent="0.3">
      <c r="A321" s="78"/>
      <c r="B321" s="76"/>
      <c r="C321" s="24" t="s">
        <v>189</v>
      </c>
      <c r="D321" s="21">
        <v>1</v>
      </c>
      <c r="E321" s="6"/>
    </row>
    <row r="322" spans="1:5" ht="40.5" customHeight="1" x14ac:dyDescent="0.25">
      <c r="A322" s="78"/>
      <c r="B322" s="75" t="s">
        <v>264</v>
      </c>
      <c r="C322" s="28" t="s">
        <v>38</v>
      </c>
      <c r="D322" s="19">
        <v>0</v>
      </c>
      <c r="E322" s="5"/>
    </row>
    <row r="323" spans="1:5" ht="41.25" customHeight="1" thickBot="1" x14ac:dyDescent="0.3">
      <c r="A323" s="78"/>
      <c r="B323" s="76"/>
      <c r="C323" s="24" t="s">
        <v>189</v>
      </c>
      <c r="D323" s="21">
        <v>1</v>
      </c>
      <c r="E323" s="6"/>
    </row>
    <row r="324" spans="1:5" ht="15.75" x14ac:dyDescent="0.25">
      <c r="A324" s="78"/>
      <c r="B324" s="75" t="s">
        <v>265</v>
      </c>
      <c r="C324" s="28" t="s">
        <v>38</v>
      </c>
      <c r="D324" s="36">
        <v>0</v>
      </c>
      <c r="E324" s="5"/>
    </row>
    <row r="325" spans="1:5" ht="38.25" customHeight="1" thickBot="1" x14ac:dyDescent="0.3">
      <c r="A325" s="78"/>
      <c r="B325" s="76"/>
      <c r="C325" s="24" t="s">
        <v>189</v>
      </c>
      <c r="D325" s="21">
        <v>1</v>
      </c>
      <c r="E325" s="6"/>
    </row>
    <row r="326" spans="1:5" ht="31.5" customHeight="1" x14ac:dyDescent="0.25">
      <c r="A326" s="78"/>
      <c r="B326" s="88" t="s">
        <v>266</v>
      </c>
      <c r="C326" s="28" t="s">
        <v>38</v>
      </c>
      <c r="D326" s="19">
        <v>0</v>
      </c>
      <c r="E326" s="5"/>
    </row>
    <row r="327" spans="1:5" ht="15.75" x14ac:dyDescent="0.25">
      <c r="A327" s="78"/>
      <c r="B327" s="89"/>
      <c r="C327" s="29" t="s">
        <v>189</v>
      </c>
      <c r="D327" s="23">
        <v>1</v>
      </c>
      <c r="E327" s="7"/>
    </row>
    <row r="328" spans="1:5" ht="51.75" thickBot="1" x14ac:dyDescent="0.3">
      <c r="A328" s="78"/>
      <c r="B328" s="90"/>
      <c r="C328" s="24" t="s">
        <v>267</v>
      </c>
      <c r="D328" s="21">
        <v>2</v>
      </c>
      <c r="E328" s="6"/>
    </row>
    <row r="329" spans="1:5" ht="19.5" customHeight="1" x14ac:dyDescent="0.25">
      <c r="A329" s="77" t="s">
        <v>268</v>
      </c>
      <c r="B329" s="85" t="s">
        <v>395</v>
      </c>
      <c r="C329" s="28" t="s">
        <v>13</v>
      </c>
      <c r="D329" s="19">
        <v>0</v>
      </c>
      <c r="E329" s="5"/>
    </row>
    <row r="330" spans="1:5" ht="93" customHeight="1" x14ac:dyDescent="0.25">
      <c r="A330" s="78"/>
      <c r="B330" s="86"/>
      <c r="C330" s="29" t="s">
        <v>269</v>
      </c>
      <c r="D330" s="23">
        <v>1</v>
      </c>
      <c r="E330" s="7"/>
    </row>
    <row r="331" spans="1:5" ht="54" customHeight="1" thickBot="1" x14ac:dyDescent="0.3">
      <c r="A331" s="78"/>
      <c r="B331" s="87"/>
      <c r="C331" s="24" t="s">
        <v>364</v>
      </c>
      <c r="D331" s="21">
        <v>2</v>
      </c>
      <c r="E331" s="6"/>
    </row>
    <row r="332" spans="1:5" ht="25.5" x14ac:dyDescent="0.25">
      <c r="A332" s="78"/>
      <c r="B332" s="75" t="s">
        <v>270</v>
      </c>
      <c r="C332" s="28" t="s">
        <v>271</v>
      </c>
      <c r="D332" s="19">
        <v>0</v>
      </c>
      <c r="E332" s="5"/>
    </row>
    <row r="333" spans="1:5" ht="64.5" thickBot="1" x14ac:dyDescent="0.3">
      <c r="A333" s="78"/>
      <c r="B333" s="76"/>
      <c r="C333" s="24" t="s">
        <v>272</v>
      </c>
      <c r="D333" s="21">
        <v>1</v>
      </c>
      <c r="E333" s="6"/>
    </row>
    <row r="334" spans="1:5" ht="25.5" x14ac:dyDescent="0.25">
      <c r="A334" s="78"/>
      <c r="B334" s="75" t="s">
        <v>273</v>
      </c>
      <c r="C334" s="28" t="s">
        <v>271</v>
      </c>
      <c r="D334" s="19">
        <v>0</v>
      </c>
      <c r="E334" s="5"/>
    </row>
    <row r="335" spans="1:5" ht="66.75" customHeight="1" thickBot="1" x14ac:dyDescent="0.3">
      <c r="A335" s="78"/>
      <c r="B335" s="76"/>
      <c r="C335" s="24" t="s">
        <v>274</v>
      </c>
      <c r="D335" s="21">
        <v>1</v>
      </c>
      <c r="E335" s="6"/>
    </row>
    <row r="336" spans="1:5" ht="25.5" x14ac:dyDescent="0.25">
      <c r="A336" s="78"/>
      <c r="B336" s="75" t="s">
        <v>275</v>
      </c>
      <c r="C336" s="28" t="s">
        <v>271</v>
      </c>
      <c r="D336" s="19">
        <v>0</v>
      </c>
      <c r="E336" s="5"/>
    </row>
    <row r="337" spans="1:5" ht="64.5" thickBot="1" x14ac:dyDescent="0.3">
      <c r="A337" s="78"/>
      <c r="B337" s="76"/>
      <c r="C337" s="24" t="s">
        <v>276</v>
      </c>
      <c r="D337" s="21">
        <v>1</v>
      </c>
      <c r="E337" s="6"/>
    </row>
    <row r="338" spans="1:5" ht="15.75" x14ac:dyDescent="0.25">
      <c r="A338" s="78"/>
      <c r="B338" s="88" t="s">
        <v>277</v>
      </c>
      <c r="C338" s="28" t="s">
        <v>13</v>
      </c>
      <c r="D338" s="19">
        <v>0</v>
      </c>
      <c r="E338" s="5"/>
    </row>
    <row r="339" spans="1:5" ht="89.25" x14ac:dyDescent="0.25">
      <c r="A339" s="78"/>
      <c r="B339" s="89"/>
      <c r="C339" s="29" t="s">
        <v>269</v>
      </c>
      <c r="D339" s="23">
        <v>1</v>
      </c>
      <c r="E339" s="7"/>
    </row>
    <row r="340" spans="1:5" ht="51.75" thickBot="1" x14ac:dyDescent="0.3">
      <c r="A340" s="78"/>
      <c r="B340" s="90"/>
      <c r="C340" s="24" t="s">
        <v>278</v>
      </c>
      <c r="D340" s="21">
        <v>2</v>
      </c>
      <c r="E340" s="6"/>
    </row>
    <row r="341" spans="1:5" ht="15.75" x14ac:dyDescent="0.25">
      <c r="A341" s="78"/>
      <c r="B341" s="88" t="s">
        <v>279</v>
      </c>
      <c r="C341" s="28" t="s">
        <v>13</v>
      </c>
      <c r="D341" s="36">
        <v>0</v>
      </c>
      <c r="E341" s="5"/>
    </row>
    <row r="342" spans="1:5" ht="89.25" x14ac:dyDescent="0.25">
      <c r="A342" s="78"/>
      <c r="B342" s="89"/>
      <c r="C342" s="29" t="s">
        <v>269</v>
      </c>
      <c r="D342" s="23">
        <v>1</v>
      </c>
      <c r="E342" s="7"/>
    </row>
    <row r="343" spans="1:5" ht="64.5" thickBot="1" x14ac:dyDescent="0.3">
      <c r="A343" s="78"/>
      <c r="B343" s="90"/>
      <c r="C343" s="24" t="s">
        <v>280</v>
      </c>
      <c r="D343" s="21">
        <v>2</v>
      </c>
      <c r="E343" s="6"/>
    </row>
    <row r="344" spans="1:5" ht="15" customHeight="1" x14ac:dyDescent="0.25">
      <c r="A344" s="91" t="s">
        <v>89</v>
      </c>
      <c r="B344" s="42" t="s">
        <v>90</v>
      </c>
      <c r="C344" s="42" t="s">
        <v>91</v>
      </c>
      <c r="D344" s="58" t="s">
        <v>403</v>
      </c>
      <c r="E344" s="94" t="s">
        <v>366</v>
      </c>
    </row>
    <row r="345" spans="1:5" ht="23.25" customHeight="1" x14ac:dyDescent="0.25">
      <c r="A345" s="92"/>
      <c r="B345" s="31" t="s">
        <v>92</v>
      </c>
      <c r="C345" s="32" t="s">
        <v>334</v>
      </c>
      <c r="D345" s="59"/>
      <c r="E345" s="61"/>
    </row>
    <row r="346" spans="1:5" ht="16.5" customHeight="1" x14ac:dyDescent="0.25">
      <c r="A346" s="92"/>
      <c r="B346" s="31" t="s">
        <v>93</v>
      </c>
      <c r="C346" s="32" t="s">
        <v>335</v>
      </c>
      <c r="D346" s="62">
        <f>D343+D340+D337+D335+D333+D331+D328+D325+D323+D321+D319+D317+D313</f>
        <v>19</v>
      </c>
      <c r="E346" s="64" t="e">
        <f>SUM(E312:E343)*AND(OR(E331,E330),OR(E317,E316,E315),E313)</f>
        <v>#VALUE!</v>
      </c>
    </row>
    <row r="347" spans="1:5" ht="15.75" customHeight="1" thickBot="1" x14ac:dyDescent="0.3">
      <c r="A347" s="93"/>
      <c r="B347" s="31" t="s">
        <v>94</v>
      </c>
      <c r="C347" s="32" t="s">
        <v>336</v>
      </c>
      <c r="D347" s="63"/>
      <c r="E347" s="65"/>
    </row>
    <row r="348" spans="1:5" ht="30.75" customHeight="1" thickBot="1" x14ac:dyDescent="0.3">
      <c r="A348" s="95" t="s">
        <v>281</v>
      </c>
      <c r="B348" s="96"/>
      <c r="C348" s="96"/>
      <c r="D348" s="96"/>
      <c r="E348" s="97"/>
    </row>
    <row r="349" spans="1:5" ht="25.5" x14ac:dyDescent="0.25">
      <c r="A349" s="2" t="s">
        <v>1</v>
      </c>
      <c r="B349" s="3" t="s">
        <v>2</v>
      </c>
      <c r="C349" s="3" t="s">
        <v>3</v>
      </c>
      <c r="D349" s="3" t="s">
        <v>4</v>
      </c>
      <c r="E349" s="4" t="s">
        <v>372</v>
      </c>
    </row>
    <row r="350" spans="1:5" ht="15.75" thickBot="1" x14ac:dyDescent="0.3">
      <c r="A350" s="80" t="s">
        <v>282</v>
      </c>
      <c r="B350" s="81"/>
      <c r="C350" s="81"/>
      <c r="D350" s="81"/>
      <c r="E350" s="82"/>
    </row>
    <row r="351" spans="1:5" ht="54.75" customHeight="1" x14ac:dyDescent="0.25">
      <c r="A351" s="77" t="s">
        <v>283</v>
      </c>
      <c r="B351" s="83" t="s">
        <v>396</v>
      </c>
      <c r="C351" s="28" t="s">
        <v>20</v>
      </c>
      <c r="D351" s="19">
        <v>0</v>
      </c>
      <c r="E351" s="5"/>
    </row>
    <row r="352" spans="1:5" ht="48.75" customHeight="1" thickBot="1" x14ac:dyDescent="0.3">
      <c r="A352" s="78"/>
      <c r="B352" s="84"/>
      <c r="C352" s="24" t="s">
        <v>23</v>
      </c>
      <c r="D352" s="21">
        <v>1</v>
      </c>
      <c r="E352" s="6"/>
    </row>
    <row r="353" spans="1:5" ht="29.25" customHeight="1" x14ac:dyDescent="0.25">
      <c r="A353" s="78"/>
      <c r="B353" s="83" t="s">
        <v>397</v>
      </c>
      <c r="C353" s="28" t="s">
        <v>20</v>
      </c>
      <c r="D353" s="19">
        <v>0</v>
      </c>
      <c r="E353" s="5"/>
    </row>
    <row r="354" spans="1:5" ht="25.5" customHeight="1" thickBot="1" x14ac:dyDescent="0.3">
      <c r="A354" s="78"/>
      <c r="B354" s="84"/>
      <c r="C354" s="24" t="s">
        <v>23</v>
      </c>
      <c r="D354" s="21">
        <v>1</v>
      </c>
      <c r="E354" s="6"/>
    </row>
    <row r="355" spans="1:5" ht="38.25" customHeight="1" x14ac:dyDescent="0.25">
      <c r="A355" s="78"/>
      <c r="B355" s="83" t="s">
        <v>398</v>
      </c>
      <c r="C355" s="28" t="s">
        <v>20</v>
      </c>
      <c r="D355" s="19">
        <v>0</v>
      </c>
      <c r="E355" s="5"/>
    </row>
    <row r="356" spans="1:5" ht="29.25" customHeight="1" thickBot="1" x14ac:dyDescent="0.3">
      <c r="A356" s="78"/>
      <c r="B356" s="84"/>
      <c r="C356" s="24" t="s">
        <v>23</v>
      </c>
      <c r="D356" s="43">
        <v>1</v>
      </c>
      <c r="E356" s="6"/>
    </row>
    <row r="357" spans="1:5" ht="31.5" customHeight="1" x14ac:dyDescent="0.25">
      <c r="A357" s="78"/>
      <c r="B357" s="85" t="s">
        <v>399</v>
      </c>
      <c r="C357" s="28" t="s">
        <v>284</v>
      </c>
      <c r="D357" s="19">
        <v>0</v>
      </c>
      <c r="E357" s="5"/>
    </row>
    <row r="358" spans="1:5" ht="45.75" customHeight="1" x14ac:dyDescent="0.25">
      <c r="A358" s="78"/>
      <c r="B358" s="86"/>
      <c r="C358" s="29" t="s">
        <v>285</v>
      </c>
      <c r="D358" s="23">
        <v>1</v>
      </c>
      <c r="E358" s="7"/>
    </row>
    <row r="359" spans="1:5" ht="56.25" customHeight="1" x14ac:dyDescent="0.25">
      <c r="A359" s="78"/>
      <c r="B359" s="86"/>
      <c r="C359" s="29" t="s">
        <v>286</v>
      </c>
      <c r="D359" s="23">
        <v>2</v>
      </c>
      <c r="E359" s="7"/>
    </row>
    <row r="360" spans="1:5" ht="55.5" customHeight="1" thickBot="1" x14ac:dyDescent="0.3">
      <c r="A360" s="78"/>
      <c r="B360" s="87"/>
      <c r="C360" s="24" t="s">
        <v>342</v>
      </c>
      <c r="D360" s="21">
        <v>3</v>
      </c>
      <c r="E360" s="6"/>
    </row>
    <row r="361" spans="1:5" ht="25.5" x14ac:dyDescent="0.25">
      <c r="A361" s="78"/>
      <c r="B361" s="85" t="s">
        <v>400</v>
      </c>
      <c r="C361" s="28" t="s">
        <v>287</v>
      </c>
      <c r="D361" s="19">
        <v>0</v>
      </c>
      <c r="E361" s="5"/>
    </row>
    <row r="362" spans="1:5" ht="51" x14ac:dyDescent="0.25">
      <c r="A362" s="78"/>
      <c r="B362" s="86"/>
      <c r="C362" s="29" t="s">
        <v>288</v>
      </c>
      <c r="D362" s="23">
        <v>1</v>
      </c>
      <c r="E362" s="7"/>
    </row>
    <row r="363" spans="1:5" ht="38.25" x14ac:dyDescent="0.25">
      <c r="A363" s="78"/>
      <c r="B363" s="86"/>
      <c r="C363" s="29" t="s">
        <v>289</v>
      </c>
      <c r="D363" s="23">
        <v>2</v>
      </c>
      <c r="E363" s="7"/>
    </row>
    <row r="364" spans="1:5" ht="77.25" thickBot="1" x14ac:dyDescent="0.3">
      <c r="A364" s="78"/>
      <c r="B364" s="87"/>
      <c r="C364" s="24" t="s">
        <v>290</v>
      </c>
      <c r="D364" s="21">
        <v>3</v>
      </c>
      <c r="E364" s="6"/>
    </row>
    <row r="365" spans="1:5" ht="15.75" x14ac:dyDescent="0.25">
      <c r="A365" s="78"/>
      <c r="B365" s="88" t="s">
        <v>291</v>
      </c>
      <c r="C365" s="28" t="s">
        <v>292</v>
      </c>
      <c r="D365" s="19">
        <v>0</v>
      </c>
      <c r="E365" s="5"/>
    </row>
    <row r="366" spans="1:5" ht="15.75" x14ac:dyDescent="0.25">
      <c r="A366" s="77"/>
      <c r="B366" s="89"/>
      <c r="C366" s="29" t="s">
        <v>293</v>
      </c>
      <c r="D366" s="23">
        <v>1</v>
      </c>
      <c r="E366" s="7"/>
    </row>
    <row r="367" spans="1:5" ht="15.75" x14ac:dyDescent="0.25">
      <c r="A367" s="78"/>
      <c r="B367" s="89"/>
      <c r="C367" s="29" t="s">
        <v>294</v>
      </c>
      <c r="D367" s="23">
        <v>2</v>
      </c>
      <c r="E367" s="7"/>
    </row>
    <row r="368" spans="1:5" ht="141" thickBot="1" x14ac:dyDescent="0.3">
      <c r="A368" s="78"/>
      <c r="B368" s="90"/>
      <c r="C368" s="24" t="s">
        <v>295</v>
      </c>
      <c r="D368" s="21">
        <v>3</v>
      </c>
      <c r="E368" s="6"/>
    </row>
    <row r="369" spans="1:5" ht="18.75" customHeight="1" x14ac:dyDescent="0.25">
      <c r="A369" s="78"/>
      <c r="B369" s="88" t="s">
        <v>296</v>
      </c>
      <c r="C369" s="28" t="s">
        <v>38</v>
      </c>
      <c r="D369" s="19">
        <v>0</v>
      </c>
      <c r="E369" s="5"/>
    </row>
    <row r="370" spans="1:5" ht="51.75" customHeight="1" x14ac:dyDescent="0.25">
      <c r="A370" s="78"/>
      <c r="B370" s="89"/>
      <c r="C370" s="29" t="s">
        <v>297</v>
      </c>
      <c r="D370" s="23">
        <v>1</v>
      </c>
      <c r="E370" s="7"/>
    </row>
    <row r="371" spans="1:5" ht="66.75" customHeight="1" thickBot="1" x14ac:dyDescent="0.3">
      <c r="A371" s="78"/>
      <c r="B371" s="90"/>
      <c r="C371" s="24" t="s">
        <v>298</v>
      </c>
      <c r="D371" s="21">
        <v>2</v>
      </c>
      <c r="E371" s="6"/>
    </row>
    <row r="372" spans="1:5" ht="23.25" customHeight="1" x14ac:dyDescent="0.25">
      <c r="A372" s="77" t="s">
        <v>299</v>
      </c>
      <c r="B372" s="75" t="s">
        <v>300</v>
      </c>
      <c r="C372" s="28" t="s">
        <v>38</v>
      </c>
      <c r="D372" s="19">
        <v>0</v>
      </c>
      <c r="E372" s="5"/>
    </row>
    <row r="373" spans="1:5" ht="30" customHeight="1" thickBot="1" x14ac:dyDescent="0.3">
      <c r="A373" s="78"/>
      <c r="B373" s="76"/>
      <c r="C373" s="24" t="s">
        <v>189</v>
      </c>
      <c r="D373" s="21">
        <v>1</v>
      </c>
      <c r="E373" s="6"/>
    </row>
    <row r="374" spans="1:5" ht="30" customHeight="1" x14ac:dyDescent="0.25">
      <c r="A374" s="78"/>
      <c r="B374" s="75" t="s">
        <v>301</v>
      </c>
      <c r="C374" s="28" t="s">
        <v>302</v>
      </c>
      <c r="D374" s="19">
        <v>0</v>
      </c>
      <c r="E374" s="5"/>
    </row>
    <row r="375" spans="1:5" ht="39.75" customHeight="1" thickBot="1" x14ac:dyDescent="0.3">
      <c r="A375" s="78"/>
      <c r="B375" s="76"/>
      <c r="C375" s="24" t="s">
        <v>303</v>
      </c>
      <c r="D375" s="21">
        <v>1</v>
      </c>
      <c r="E375" s="6"/>
    </row>
    <row r="376" spans="1:5" ht="36" customHeight="1" x14ac:dyDescent="0.25">
      <c r="A376" s="77" t="s">
        <v>304</v>
      </c>
      <c r="B376" s="75" t="s">
        <v>305</v>
      </c>
      <c r="C376" s="28" t="s">
        <v>38</v>
      </c>
      <c r="D376" s="19">
        <v>0</v>
      </c>
      <c r="E376" s="5"/>
    </row>
    <row r="377" spans="1:5" ht="66.75" customHeight="1" thickBot="1" x14ac:dyDescent="0.3">
      <c r="A377" s="78"/>
      <c r="B377" s="76"/>
      <c r="C377" s="24" t="s">
        <v>189</v>
      </c>
      <c r="D377" s="21">
        <v>1</v>
      </c>
      <c r="E377" s="6"/>
    </row>
    <row r="378" spans="1:5" ht="26.25" customHeight="1" x14ac:dyDescent="0.25">
      <c r="A378" s="77" t="s">
        <v>306</v>
      </c>
      <c r="B378" s="75" t="s">
        <v>307</v>
      </c>
      <c r="C378" s="28" t="s">
        <v>20</v>
      </c>
      <c r="D378" s="19">
        <v>0</v>
      </c>
      <c r="E378" s="5"/>
    </row>
    <row r="379" spans="1:5" ht="64.5" customHeight="1" thickBot="1" x14ac:dyDescent="0.3">
      <c r="A379" s="78"/>
      <c r="B379" s="76"/>
      <c r="C379" s="24" t="s">
        <v>23</v>
      </c>
      <c r="D379" s="21">
        <v>1</v>
      </c>
      <c r="E379" s="6"/>
    </row>
    <row r="380" spans="1:5" ht="21" customHeight="1" x14ac:dyDescent="0.25">
      <c r="A380" s="78"/>
      <c r="B380" s="75" t="s">
        <v>308</v>
      </c>
      <c r="C380" s="28" t="s">
        <v>20</v>
      </c>
      <c r="D380" s="19">
        <v>0</v>
      </c>
      <c r="E380" s="5"/>
    </row>
    <row r="381" spans="1:5" ht="18.75" customHeight="1" thickBot="1" x14ac:dyDescent="0.3">
      <c r="A381" s="78"/>
      <c r="B381" s="79"/>
      <c r="C381" s="37" t="s">
        <v>23</v>
      </c>
      <c r="D381" s="38">
        <v>1</v>
      </c>
      <c r="E381" s="10"/>
    </row>
    <row r="382" spans="1:5" ht="17.25" customHeight="1" x14ac:dyDescent="0.25">
      <c r="A382" s="55" t="s">
        <v>89</v>
      </c>
      <c r="B382" s="30" t="s">
        <v>90</v>
      </c>
      <c r="C382" s="30" t="s">
        <v>91</v>
      </c>
      <c r="D382" s="58" t="s">
        <v>403</v>
      </c>
      <c r="E382" s="60" t="s">
        <v>366</v>
      </c>
    </row>
    <row r="383" spans="1:5" ht="24" customHeight="1" x14ac:dyDescent="0.25">
      <c r="A383" s="56"/>
      <c r="B383" s="31" t="s">
        <v>92</v>
      </c>
      <c r="C383" s="32" t="s">
        <v>338</v>
      </c>
      <c r="D383" s="59"/>
      <c r="E383" s="61"/>
    </row>
    <row r="384" spans="1:5" ht="17.25" customHeight="1" x14ac:dyDescent="0.25">
      <c r="A384" s="56"/>
      <c r="B384" s="31" t="s">
        <v>93</v>
      </c>
      <c r="C384" s="32" t="s">
        <v>339</v>
      </c>
      <c r="D384" s="62">
        <f>D381+D379+D377+D375+D373+D371+D368+D364+D360+D356+D354+D352</f>
        <v>19</v>
      </c>
      <c r="E384" s="64" t="e">
        <f>SUM(E351:E381)*AND(OR(E364,E363,E362)*OR(E359,E358)*E356*E354*E352)</f>
        <v>#VALUE!</v>
      </c>
    </row>
    <row r="385" spans="1:9" ht="15.75" customHeight="1" thickBot="1" x14ac:dyDescent="0.3">
      <c r="A385" s="57"/>
      <c r="B385" s="33" t="s">
        <v>94</v>
      </c>
      <c r="C385" s="34" t="s">
        <v>324</v>
      </c>
      <c r="D385" s="63"/>
      <c r="E385" s="65"/>
    </row>
    <row r="386" spans="1:9" ht="30.75" customHeight="1" x14ac:dyDescent="0.25">
      <c r="A386" s="66" t="s">
        <v>281</v>
      </c>
      <c r="B386" s="67"/>
      <c r="C386" s="67"/>
      <c r="D386" s="67"/>
      <c r="E386" s="68"/>
    </row>
    <row r="387" spans="1:9" s="14" customFormat="1" ht="30.75" customHeight="1" thickBot="1" x14ac:dyDescent="0.3">
      <c r="A387" s="11"/>
      <c r="B387" s="12"/>
      <c r="C387" s="12"/>
      <c r="D387" s="12"/>
      <c r="E387" s="13"/>
    </row>
    <row r="388" spans="1:9" ht="16.5" customHeight="1" thickBot="1" x14ac:dyDescent="0.3">
      <c r="A388" s="69" t="s">
        <v>354</v>
      </c>
      <c r="B388" s="70"/>
      <c r="C388" s="70"/>
      <c r="D388" s="70"/>
      <c r="E388" s="71"/>
    </row>
    <row r="389" spans="1:9" ht="39" thickBot="1" x14ac:dyDescent="0.3">
      <c r="A389" s="15" t="s">
        <v>309</v>
      </c>
      <c r="B389" s="16" t="s">
        <v>92</v>
      </c>
      <c r="C389" s="16" t="s">
        <v>93</v>
      </c>
      <c r="D389" s="16" t="s">
        <v>94</v>
      </c>
      <c r="E389" s="17" t="s">
        <v>367</v>
      </c>
    </row>
    <row r="390" spans="1:9" ht="26.25" customHeight="1" x14ac:dyDescent="0.25">
      <c r="A390" s="44" t="s">
        <v>310</v>
      </c>
      <c r="B390" s="45" t="s">
        <v>311</v>
      </c>
      <c r="C390" s="45" t="s">
        <v>312</v>
      </c>
      <c r="D390" s="45" t="s">
        <v>313</v>
      </c>
      <c r="E390" s="46" t="e">
        <f>E87*AND(OR(E39,E38,E37),E24,E22,E11,OR(E9,E8,E7),E5)</f>
        <v>#VALUE!</v>
      </c>
      <c r="F390" s="1"/>
      <c r="G390" s="1"/>
      <c r="H390" s="1"/>
      <c r="I390" s="1"/>
    </row>
    <row r="391" spans="1:9" ht="18.75" customHeight="1" x14ac:dyDescent="0.25">
      <c r="A391" s="47" t="s">
        <v>314</v>
      </c>
      <c r="B391" s="40" t="s">
        <v>315</v>
      </c>
      <c r="C391" s="40" t="s">
        <v>316</v>
      </c>
      <c r="D391" s="40" t="s">
        <v>317</v>
      </c>
      <c r="E391" s="48" t="e">
        <f>E126*AND(E95,E93)</f>
        <v>#VALUE!</v>
      </c>
      <c r="F391" s="1"/>
      <c r="G391" s="1"/>
      <c r="H391" s="1"/>
      <c r="I391" s="1"/>
    </row>
    <row r="392" spans="1:9" ht="15.75" x14ac:dyDescent="0.25">
      <c r="A392" s="47" t="s">
        <v>318</v>
      </c>
      <c r="B392" s="40" t="s">
        <v>319</v>
      </c>
      <c r="C392" s="40" t="s">
        <v>320</v>
      </c>
      <c r="D392" s="40" t="s">
        <v>321</v>
      </c>
      <c r="E392" s="48" t="e">
        <f>E175*AND(OR(E157,E156,E155),OR(E134,E133,E132))</f>
        <v>#VALUE!</v>
      </c>
      <c r="F392" s="1"/>
      <c r="G392" s="1"/>
      <c r="H392" s="1"/>
      <c r="I392" s="1"/>
    </row>
    <row r="393" spans="1:9" ht="15.75" x14ac:dyDescent="0.25">
      <c r="A393" s="47" t="s">
        <v>322</v>
      </c>
      <c r="B393" s="40" t="s">
        <v>323</v>
      </c>
      <c r="C393" s="40" t="s">
        <v>324</v>
      </c>
      <c r="D393" s="40" t="s">
        <v>317</v>
      </c>
      <c r="E393" s="48" t="e">
        <f>E218*AND(E203,E189,E187,E185,E183,E181)</f>
        <v>#VALUE!</v>
      </c>
      <c r="F393" s="1"/>
      <c r="G393" s="1"/>
      <c r="H393" s="1"/>
      <c r="I393" s="1"/>
    </row>
    <row r="394" spans="1:9" ht="15.75" x14ac:dyDescent="0.25">
      <c r="A394" s="47" t="s">
        <v>325</v>
      </c>
      <c r="B394" s="40" t="s">
        <v>326</v>
      </c>
      <c r="C394" s="40" t="s">
        <v>327</v>
      </c>
      <c r="D394" s="40" t="s">
        <v>328</v>
      </c>
      <c r="E394" s="48" t="e">
        <f>E253*AND(E224)</f>
        <v>#VALUE!</v>
      </c>
      <c r="F394" s="1"/>
      <c r="G394" s="1"/>
      <c r="H394" s="1"/>
      <c r="I394" s="1"/>
    </row>
    <row r="395" spans="1:9" ht="25.5" x14ac:dyDescent="0.25">
      <c r="A395" s="49" t="s">
        <v>329</v>
      </c>
      <c r="B395" s="40" t="s">
        <v>330</v>
      </c>
      <c r="C395" s="40" t="s">
        <v>331</v>
      </c>
      <c r="D395" s="40" t="s">
        <v>332</v>
      </c>
      <c r="E395" s="48" t="e">
        <f>E307*AND(OR(E279,E278,E277),E267,E265,E263)</f>
        <v>#VALUE!</v>
      </c>
      <c r="F395" s="1"/>
      <c r="G395" s="1"/>
      <c r="H395" s="1"/>
      <c r="I395" s="1"/>
    </row>
    <row r="396" spans="1:9" ht="15.75" x14ac:dyDescent="0.25">
      <c r="A396" s="47" t="s">
        <v>333</v>
      </c>
      <c r="B396" s="40" t="s">
        <v>334</v>
      </c>
      <c r="C396" s="40" t="s">
        <v>335</v>
      </c>
      <c r="D396" s="40" t="s">
        <v>336</v>
      </c>
      <c r="E396" s="48" t="e">
        <f>E346*AND(OR(E331,E330),OR(E317,E316,E315),E313)</f>
        <v>#VALUE!</v>
      </c>
      <c r="F396" s="1"/>
      <c r="G396" s="1"/>
      <c r="H396" s="1"/>
      <c r="I396" s="1"/>
    </row>
    <row r="397" spans="1:9" ht="16.5" thickBot="1" x14ac:dyDescent="0.3">
      <c r="A397" s="47" t="s">
        <v>337</v>
      </c>
      <c r="B397" s="40" t="s">
        <v>338</v>
      </c>
      <c r="C397" s="40" t="s">
        <v>339</v>
      </c>
      <c r="D397" s="40" t="s">
        <v>324</v>
      </c>
      <c r="E397" s="50" t="e">
        <f>E384*AND(OR(E364,E363,E362)*OR(E359,E358)*E356*E354*E352)</f>
        <v>#VALUE!</v>
      </c>
      <c r="F397" s="1"/>
      <c r="G397" s="1"/>
      <c r="H397" s="1"/>
      <c r="I397" s="1"/>
    </row>
    <row r="398" spans="1:9" ht="16.5" thickBot="1" x14ac:dyDescent="0.3">
      <c r="A398" s="47" t="s">
        <v>340</v>
      </c>
      <c r="B398" s="40" t="s">
        <v>348</v>
      </c>
      <c r="C398" s="40" t="s">
        <v>350</v>
      </c>
      <c r="D398" s="51" t="s">
        <v>352</v>
      </c>
      <c r="E398" s="52" t="e">
        <f>SUM(E390:E397)</f>
        <v>#VALUE!</v>
      </c>
      <c r="F398" s="1"/>
      <c r="G398" s="1"/>
      <c r="H398" s="1"/>
      <c r="I398" s="1"/>
    </row>
    <row r="399" spans="1:9" ht="319.5" thickBot="1" x14ac:dyDescent="0.3">
      <c r="A399" s="53" t="s">
        <v>341</v>
      </c>
      <c r="B399" s="24" t="s">
        <v>349</v>
      </c>
      <c r="C399" s="24" t="s">
        <v>351</v>
      </c>
      <c r="D399" s="24" t="s">
        <v>353</v>
      </c>
      <c r="E399" s="54"/>
      <c r="F399" s="1"/>
      <c r="G399" s="1"/>
      <c r="H399" s="1"/>
      <c r="I399" s="1"/>
    </row>
    <row r="400" spans="1:9" x14ac:dyDescent="0.25">
      <c r="D400" s="1"/>
      <c r="E400" s="1"/>
    </row>
  </sheetData>
  <sheetProtection algorithmName="SHA-512" hashValue="74wyVRxbGYhHYff6OYlqYMXSA8PxOTHrxrmIaOtqhbjLxOUvWzGniD/1WT5I/3i2xdg+W8bO9X6x6jyjVV8yaQ==" saltValue="WK8wYgOjfyTk0m8DNES2lw==" spinCount="100000" sheet="1" scenarios="1" formatColumns="0" formatRows="0"/>
  <mergeCells count="200">
    <mergeCell ref="A276:A304"/>
    <mergeCell ref="B294:B296"/>
    <mergeCell ref="B297:B300"/>
    <mergeCell ref="B301:B304"/>
    <mergeCell ref="B276:B279"/>
    <mergeCell ref="B280:B283"/>
    <mergeCell ref="B284:B287"/>
    <mergeCell ref="B288:B289"/>
    <mergeCell ref="B290:B293"/>
    <mergeCell ref="B264:B265"/>
    <mergeCell ref="B266:B267"/>
    <mergeCell ref="B268:B271"/>
    <mergeCell ref="B272:B275"/>
    <mergeCell ref="A262:A275"/>
    <mergeCell ref="A257:E257"/>
    <mergeCell ref="B258:B259"/>
    <mergeCell ref="B260:B261"/>
    <mergeCell ref="A258:A261"/>
    <mergeCell ref="B262:B263"/>
    <mergeCell ref="A251:A254"/>
    <mergeCell ref="D251:D252"/>
    <mergeCell ref="E251:E252"/>
    <mergeCell ref="D253:D254"/>
    <mergeCell ref="E253:E254"/>
    <mergeCell ref="A255:E255"/>
    <mergeCell ref="B239:B240"/>
    <mergeCell ref="B241:B242"/>
    <mergeCell ref="B243:B244"/>
    <mergeCell ref="B247:B248"/>
    <mergeCell ref="B245:B246"/>
    <mergeCell ref="B249:B250"/>
    <mergeCell ref="B227:B228"/>
    <mergeCell ref="B229:B230"/>
    <mergeCell ref="B231:B232"/>
    <mergeCell ref="B233:B234"/>
    <mergeCell ref="B235:B236"/>
    <mergeCell ref="B237:B238"/>
    <mergeCell ref="A220:E220"/>
    <mergeCell ref="A222:E222"/>
    <mergeCell ref="B223:B224"/>
    <mergeCell ref="B225:B226"/>
    <mergeCell ref="A223:A250"/>
    <mergeCell ref="B214:B215"/>
    <mergeCell ref="A202:A215"/>
    <mergeCell ref="A216:A219"/>
    <mergeCell ref="D216:D217"/>
    <mergeCell ref="E216:E217"/>
    <mergeCell ref="D218:D219"/>
    <mergeCell ref="E218:E219"/>
    <mergeCell ref="B202:B203"/>
    <mergeCell ref="B204:B205"/>
    <mergeCell ref="B206:B207"/>
    <mergeCell ref="B208:B209"/>
    <mergeCell ref="B210:B211"/>
    <mergeCell ref="B212:B213"/>
    <mergeCell ref="B188:B189"/>
    <mergeCell ref="B190:B193"/>
    <mergeCell ref="B194:B195"/>
    <mergeCell ref="B196:B199"/>
    <mergeCell ref="B200:B201"/>
    <mergeCell ref="A180:A201"/>
    <mergeCell ref="A179:E179"/>
    <mergeCell ref="B180:B181"/>
    <mergeCell ref="B182:B183"/>
    <mergeCell ref="B184:B185"/>
    <mergeCell ref="B186:B187"/>
    <mergeCell ref="A173:A176"/>
    <mergeCell ref="D173:D174"/>
    <mergeCell ref="E173:E174"/>
    <mergeCell ref="D175:D176"/>
    <mergeCell ref="E175:E176"/>
    <mergeCell ref="A177:E177"/>
    <mergeCell ref="B160:B161"/>
    <mergeCell ref="B162:B163"/>
    <mergeCell ref="B164:B165"/>
    <mergeCell ref="B166:B169"/>
    <mergeCell ref="B170:B172"/>
    <mergeCell ref="A154:A172"/>
    <mergeCell ref="B147:B150"/>
    <mergeCell ref="B151:B153"/>
    <mergeCell ref="B154:B157"/>
    <mergeCell ref="A131:A153"/>
    <mergeCell ref="B158:B159"/>
    <mergeCell ref="A128:E128"/>
    <mergeCell ref="A130:E130"/>
    <mergeCell ref="B131:B134"/>
    <mergeCell ref="B135:B138"/>
    <mergeCell ref="B139:B142"/>
    <mergeCell ref="B143:B146"/>
    <mergeCell ref="B117:B119"/>
    <mergeCell ref="B120:B123"/>
    <mergeCell ref="A103:A123"/>
    <mergeCell ref="A124:A127"/>
    <mergeCell ref="D124:D125"/>
    <mergeCell ref="E124:E125"/>
    <mergeCell ref="D126:D127"/>
    <mergeCell ref="E126:E127"/>
    <mergeCell ref="B100:B102"/>
    <mergeCell ref="A92:A102"/>
    <mergeCell ref="B103:B104"/>
    <mergeCell ref="B105:B108"/>
    <mergeCell ref="B109:B112"/>
    <mergeCell ref="B113:B116"/>
    <mergeCell ref="B32:B33"/>
    <mergeCell ref="B23:B24"/>
    <mergeCell ref="B25:B26"/>
    <mergeCell ref="B27:B28"/>
    <mergeCell ref="A91:E91"/>
    <mergeCell ref="B92:B93"/>
    <mergeCell ref="B94:B95"/>
    <mergeCell ref="B96:B99"/>
    <mergeCell ref="B78:B81"/>
    <mergeCell ref="B82:B84"/>
    <mergeCell ref="A51:A84"/>
    <mergeCell ref="A85:A88"/>
    <mergeCell ref="D85:D86"/>
    <mergeCell ref="E85:E86"/>
    <mergeCell ref="B51:B54"/>
    <mergeCell ref="B55:B57"/>
    <mergeCell ref="A89:E89"/>
    <mergeCell ref="B58:B60"/>
    <mergeCell ref="B61:B63"/>
    <mergeCell ref="B64:B67"/>
    <mergeCell ref="B68:B71"/>
    <mergeCell ref="B72:B75"/>
    <mergeCell ref="B76:B77"/>
    <mergeCell ref="A1:E1"/>
    <mergeCell ref="A3:E3"/>
    <mergeCell ref="B4:B5"/>
    <mergeCell ref="B6:B9"/>
    <mergeCell ref="A305:A308"/>
    <mergeCell ref="D305:D306"/>
    <mergeCell ref="E305:E306"/>
    <mergeCell ref="D307:D308"/>
    <mergeCell ref="E307:E308"/>
    <mergeCell ref="B17:B20"/>
    <mergeCell ref="A4:A20"/>
    <mergeCell ref="B21:B22"/>
    <mergeCell ref="B15:B16"/>
    <mergeCell ref="B10:B11"/>
    <mergeCell ref="B12:B14"/>
    <mergeCell ref="B48:B49"/>
    <mergeCell ref="B36:B39"/>
    <mergeCell ref="B40:B43"/>
    <mergeCell ref="B44:B47"/>
    <mergeCell ref="A36:A49"/>
    <mergeCell ref="A50:E50"/>
    <mergeCell ref="B34:B35"/>
    <mergeCell ref="A21:A35"/>
    <mergeCell ref="B29:B31"/>
    <mergeCell ref="B324:B325"/>
    <mergeCell ref="B326:B328"/>
    <mergeCell ref="A312:A328"/>
    <mergeCell ref="B329:B331"/>
    <mergeCell ref="B332:B333"/>
    <mergeCell ref="B334:B335"/>
    <mergeCell ref="B336:B337"/>
    <mergeCell ref="A309:E309"/>
    <mergeCell ref="A311:E311"/>
    <mergeCell ref="B312:B313"/>
    <mergeCell ref="B314:B317"/>
    <mergeCell ref="B318:B319"/>
    <mergeCell ref="B320:B321"/>
    <mergeCell ref="B322:B323"/>
    <mergeCell ref="B369:B371"/>
    <mergeCell ref="A351:A365"/>
    <mergeCell ref="A366:A371"/>
    <mergeCell ref="B338:B340"/>
    <mergeCell ref="B341:B343"/>
    <mergeCell ref="A329:A343"/>
    <mergeCell ref="A344:A347"/>
    <mergeCell ref="D344:D345"/>
    <mergeCell ref="E344:E345"/>
    <mergeCell ref="D346:D347"/>
    <mergeCell ref="E346:E347"/>
    <mergeCell ref="A348:E348"/>
    <mergeCell ref="A382:A385"/>
    <mergeCell ref="D382:D383"/>
    <mergeCell ref="E382:E383"/>
    <mergeCell ref="D384:D385"/>
    <mergeCell ref="E384:E385"/>
    <mergeCell ref="A386:E386"/>
    <mergeCell ref="A388:E388"/>
    <mergeCell ref="D87:D88"/>
    <mergeCell ref="E87:E88"/>
    <mergeCell ref="B372:B373"/>
    <mergeCell ref="B374:B375"/>
    <mergeCell ref="B376:B377"/>
    <mergeCell ref="A372:A375"/>
    <mergeCell ref="A376:A377"/>
    <mergeCell ref="B378:B379"/>
    <mergeCell ref="B380:B381"/>
    <mergeCell ref="A378:A381"/>
    <mergeCell ref="A350:E350"/>
    <mergeCell ref="B351:B352"/>
    <mergeCell ref="B353:B354"/>
    <mergeCell ref="B355:B356"/>
    <mergeCell ref="B357:B360"/>
    <mergeCell ref="B361:B364"/>
    <mergeCell ref="B365:B36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Филиппов Евгений Александрович</dc:creator>
  <cp:lastModifiedBy>Крипакова Татьяна Юрьевна</cp:lastModifiedBy>
  <dcterms:created xsi:type="dcterms:W3CDTF">2023-06-09T06:02:32Z</dcterms:created>
  <dcterms:modified xsi:type="dcterms:W3CDTF">2023-09-15T11:07:11Z</dcterms:modified>
</cp:coreProperties>
</file>